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de285137dccc3b/Documents/"/>
    </mc:Choice>
  </mc:AlternateContent>
  <xr:revisionPtr revIDLastSave="0" documentId="8_{BDE8E632-16AD-4737-952A-B726971C5929}" xr6:coauthVersionLast="47" xr6:coauthVersionMax="47" xr10:uidLastSave="{00000000-0000-0000-0000-000000000000}"/>
  <bookViews>
    <workbookView xWindow="-120" yWindow="-120" windowWidth="29040" windowHeight="15720" xr2:uid="{18EFDF02-D923-44CC-A91D-EDD474AE66AD}"/>
  </bookViews>
  <sheets>
    <sheet name="PPNE4" sheetId="1" r:id="rId1"/>
  </sheets>
  <externalReferences>
    <externalReference r:id="rId2"/>
  </externalReferences>
  <definedNames>
    <definedName name="_xlnm._FilterDatabase" localSheetId="0" hidden="1">PPNE4!$A$16:$O$328</definedName>
    <definedName name="CodigoActividad">#REF!</definedName>
    <definedName name="Ls_DepartamentosSRS">#REF!</definedName>
    <definedName name="Ls_LinesEstategica">#REF!</definedName>
    <definedName name="Ls_Medio_Verificacion">#REF!</definedName>
    <definedName name="ls_Regiones">#REF!</definedName>
    <definedName name="ls_TiposAcciones">#REF!</definedName>
    <definedName name="lsFuentesFinanciamiento">#REF!</definedName>
    <definedName name="lsInsumos">#REF!</definedName>
    <definedName name="lsInsumosEquipos">#REF!</definedName>
    <definedName name="LsTipoEESS">#REF!</definedName>
    <definedName name="lsTipoIntervencion">#REF!</definedName>
    <definedName name="Periodo_POA">#REF!</definedName>
    <definedName name="Productos">#REF!</definedName>
    <definedName name="Provincias">#REF!</definedName>
    <definedName name="_xlnm.Print_Titles" localSheetId="0">PPNE4!$16:$17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8" i="1" l="1"/>
  <c r="N327" i="1"/>
  <c r="M327" i="1"/>
  <c r="L327" i="1"/>
  <c r="K327" i="1"/>
  <c r="J327" i="1"/>
  <c r="I327" i="1"/>
  <c r="H327" i="1"/>
  <c r="G327" i="1"/>
  <c r="N326" i="1"/>
  <c r="N325" i="1" s="1"/>
  <c r="M326" i="1"/>
  <c r="M325" i="1" s="1"/>
  <c r="L326" i="1"/>
  <c r="L325" i="1" s="1"/>
  <c r="K326" i="1"/>
  <c r="K325" i="1" s="1"/>
  <c r="J326" i="1"/>
  <c r="J325" i="1" s="1"/>
  <c r="I326" i="1"/>
  <c r="I325" i="1" s="1"/>
  <c r="H326" i="1"/>
  <c r="G326" i="1"/>
  <c r="G325" i="1" s="1"/>
  <c r="H325" i="1"/>
  <c r="N324" i="1"/>
  <c r="N323" i="1"/>
  <c r="M323" i="1"/>
  <c r="L323" i="1"/>
  <c r="K323" i="1"/>
  <c r="J323" i="1"/>
  <c r="I323" i="1"/>
  <c r="H323" i="1"/>
  <c r="G323" i="1"/>
  <c r="N322" i="1"/>
  <c r="N321" i="1"/>
  <c r="M321" i="1"/>
  <c r="L321" i="1"/>
  <c r="K321" i="1"/>
  <c r="J321" i="1"/>
  <c r="I321" i="1"/>
  <c r="H321" i="1"/>
  <c r="G321" i="1"/>
  <c r="N320" i="1"/>
  <c r="N319" i="1"/>
  <c r="M319" i="1"/>
  <c r="L319" i="1"/>
  <c r="K319" i="1"/>
  <c r="J319" i="1"/>
  <c r="I319" i="1"/>
  <c r="H319" i="1"/>
  <c r="G319" i="1"/>
  <c r="N318" i="1"/>
  <c r="N317" i="1"/>
  <c r="N316" i="1"/>
  <c r="N315" i="1" s="1"/>
  <c r="M316" i="1"/>
  <c r="M315" i="1" s="1"/>
  <c r="L316" i="1"/>
  <c r="L315" i="1" s="1"/>
  <c r="K316" i="1"/>
  <c r="K315" i="1" s="1"/>
  <c r="J316" i="1"/>
  <c r="I316" i="1"/>
  <c r="H316" i="1"/>
  <c r="G316" i="1"/>
  <c r="N314" i="1"/>
  <c r="N313" i="1"/>
  <c r="M313" i="1"/>
  <c r="L313" i="1"/>
  <c r="K313" i="1"/>
  <c r="J313" i="1"/>
  <c r="J312" i="1" s="1"/>
  <c r="I313" i="1"/>
  <c r="I312" i="1" s="1"/>
  <c r="H313" i="1"/>
  <c r="H312" i="1" s="1"/>
  <c r="G313" i="1"/>
  <c r="G312" i="1" s="1"/>
  <c r="N312" i="1"/>
  <c r="M312" i="1"/>
  <c r="L312" i="1"/>
  <c r="K312" i="1"/>
  <c r="N311" i="1"/>
  <c r="N310" i="1"/>
  <c r="M310" i="1"/>
  <c r="L310" i="1"/>
  <c r="K310" i="1"/>
  <c r="J310" i="1"/>
  <c r="I310" i="1"/>
  <c r="H310" i="1"/>
  <c r="G310" i="1"/>
  <c r="N309" i="1"/>
  <c r="N308" i="1"/>
  <c r="M308" i="1"/>
  <c r="L308" i="1"/>
  <c r="K308" i="1"/>
  <c r="J308" i="1"/>
  <c r="I308" i="1"/>
  <c r="H308" i="1"/>
  <c r="G308" i="1"/>
  <c r="N307" i="1"/>
  <c r="N306" i="1"/>
  <c r="M306" i="1"/>
  <c r="M303" i="1" s="1"/>
  <c r="L306" i="1"/>
  <c r="L303" i="1" s="1"/>
  <c r="K306" i="1"/>
  <c r="K303" i="1" s="1"/>
  <c r="J306" i="1"/>
  <c r="J303" i="1" s="1"/>
  <c r="I306" i="1"/>
  <c r="I303" i="1" s="1"/>
  <c r="H306" i="1"/>
  <c r="H303" i="1" s="1"/>
  <c r="G306" i="1"/>
  <c r="N305" i="1"/>
  <c r="M304" i="1"/>
  <c r="L304" i="1"/>
  <c r="K304" i="1"/>
  <c r="J304" i="1"/>
  <c r="I304" i="1"/>
  <c r="H304" i="1"/>
  <c r="G304" i="1"/>
  <c r="G303" i="1" s="1"/>
  <c r="N302" i="1"/>
  <c r="N301" i="1" s="1"/>
  <c r="M301" i="1"/>
  <c r="L301" i="1"/>
  <c r="K301" i="1"/>
  <c r="J301" i="1"/>
  <c r="I301" i="1"/>
  <c r="H301" i="1"/>
  <c r="G301" i="1"/>
  <c r="N300" i="1"/>
  <c r="N299" i="1"/>
  <c r="N296" i="1" s="1"/>
  <c r="M299" i="1"/>
  <c r="M296" i="1" s="1"/>
  <c r="L299" i="1"/>
  <c r="L296" i="1" s="1"/>
  <c r="K299" i="1"/>
  <c r="K296" i="1" s="1"/>
  <c r="J299" i="1"/>
  <c r="J296" i="1" s="1"/>
  <c r="I299" i="1"/>
  <c r="H299" i="1"/>
  <c r="G299" i="1"/>
  <c r="N298" i="1"/>
  <c r="N297" i="1"/>
  <c r="M297" i="1"/>
  <c r="L297" i="1"/>
  <c r="K297" i="1"/>
  <c r="J297" i="1"/>
  <c r="I297" i="1"/>
  <c r="I296" i="1" s="1"/>
  <c r="H297" i="1"/>
  <c r="H296" i="1" s="1"/>
  <c r="G297" i="1"/>
  <c r="N295" i="1"/>
  <c r="N294" i="1"/>
  <c r="M294" i="1"/>
  <c r="L294" i="1"/>
  <c r="K294" i="1"/>
  <c r="J294" i="1"/>
  <c r="I294" i="1"/>
  <c r="I291" i="1" s="1"/>
  <c r="H294" i="1"/>
  <c r="G294" i="1"/>
  <c r="N293" i="1"/>
  <c r="N292" i="1"/>
  <c r="N291" i="1" s="1"/>
  <c r="M292" i="1"/>
  <c r="M291" i="1" s="1"/>
  <c r="L292" i="1"/>
  <c r="L291" i="1" s="1"/>
  <c r="K292" i="1"/>
  <c r="K291" i="1" s="1"/>
  <c r="J292" i="1"/>
  <c r="J291" i="1" s="1"/>
  <c r="I292" i="1"/>
  <c r="H292" i="1"/>
  <c r="G292" i="1"/>
  <c r="H291" i="1"/>
  <c r="G291" i="1"/>
  <c r="N290" i="1"/>
  <c r="N289" i="1"/>
  <c r="M289" i="1"/>
  <c r="L289" i="1"/>
  <c r="K289" i="1"/>
  <c r="J289" i="1"/>
  <c r="I289" i="1"/>
  <c r="H289" i="1"/>
  <c r="G289" i="1"/>
  <c r="N288" i="1"/>
  <c r="M287" i="1"/>
  <c r="L287" i="1"/>
  <c r="K287" i="1"/>
  <c r="J287" i="1"/>
  <c r="I287" i="1"/>
  <c r="I284" i="1" s="1"/>
  <c r="H287" i="1"/>
  <c r="H284" i="1" s="1"/>
  <c r="G287" i="1"/>
  <c r="G284" i="1" s="1"/>
  <c r="N286" i="1"/>
  <c r="N285" i="1"/>
  <c r="M285" i="1"/>
  <c r="M284" i="1" s="1"/>
  <c r="L285" i="1"/>
  <c r="K285" i="1"/>
  <c r="J285" i="1"/>
  <c r="J284" i="1" s="1"/>
  <c r="I285" i="1"/>
  <c r="H285" i="1"/>
  <c r="G285" i="1"/>
  <c r="N283" i="1"/>
  <c r="N282" i="1"/>
  <c r="M282" i="1"/>
  <c r="L282" i="1"/>
  <c r="K282" i="1"/>
  <c r="K273" i="1" s="1"/>
  <c r="J282" i="1"/>
  <c r="J273" i="1" s="1"/>
  <c r="I282" i="1"/>
  <c r="H282" i="1"/>
  <c r="G282" i="1"/>
  <c r="N281" i="1"/>
  <c r="N280" i="1"/>
  <c r="M280" i="1"/>
  <c r="L280" i="1"/>
  <c r="K280" i="1"/>
  <c r="J280" i="1"/>
  <c r="I280" i="1"/>
  <c r="H280" i="1"/>
  <c r="G280" i="1"/>
  <c r="N279" i="1"/>
  <c r="N278" i="1"/>
  <c r="M278" i="1"/>
  <c r="L278" i="1"/>
  <c r="K278" i="1"/>
  <c r="J278" i="1"/>
  <c r="I278" i="1"/>
  <c r="H278" i="1"/>
  <c r="G278" i="1"/>
  <c r="N277" i="1"/>
  <c r="N276" i="1"/>
  <c r="M276" i="1"/>
  <c r="L276" i="1"/>
  <c r="K276" i="1"/>
  <c r="J276" i="1"/>
  <c r="I276" i="1"/>
  <c r="H276" i="1"/>
  <c r="H273" i="1" s="1"/>
  <c r="G276" i="1"/>
  <c r="G273" i="1" s="1"/>
  <c r="N275" i="1"/>
  <c r="N274" i="1"/>
  <c r="M274" i="1"/>
  <c r="L274" i="1"/>
  <c r="K274" i="1"/>
  <c r="J274" i="1"/>
  <c r="I274" i="1"/>
  <c r="H274" i="1"/>
  <c r="G274" i="1"/>
  <c r="I273" i="1"/>
  <c r="N271" i="1"/>
  <c r="N270" i="1"/>
  <c r="N267" i="1" s="1"/>
  <c r="M270" i="1"/>
  <c r="M267" i="1" s="1"/>
  <c r="L270" i="1"/>
  <c r="L267" i="1" s="1"/>
  <c r="K270" i="1"/>
  <c r="J270" i="1"/>
  <c r="I270" i="1"/>
  <c r="H270" i="1"/>
  <c r="G270" i="1"/>
  <c r="N269" i="1"/>
  <c r="N268" i="1"/>
  <c r="M268" i="1"/>
  <c r="L268" i="1"/>
  <c r="K268" i="1"/>
  <c r="J268" i="1"/>
  <c r="I268" i="1"/>
  <c r="H268" i="1"/>
  <c r="G268" i="1"/>
  <c r="K267" i="1"/>
  <c r="J267" i="1"/>
  <c r="I267" i="1"/>
  <c r="H267" i="1"/>
  <c r="G267" i="1"/>
  <c r="N266" i="1"/>
  <c r="N265" i="1"/>
  <c r="M265" i="1"/>
  <c r="L265" i="1"/>
  <c r="K265" i="1"/>
  <c r="J265" i="1"/>
  <c r="I265" i="1"/>
  <c r="H265" i="1"/>
  <c r="G265" i="1"/>
  <c r="N264" i="1"/>
  <c r="M264" i="1"/>
  <c r="L264" i="1"/>
  <c r="K264" i="1"/>
  <c r="J264" i="1"/>
  <c r="I264" i="1"/>
  <c r="H264" i="1"/>
  <c r="G264" i="1"/>
  <c r="N263" i="1"/>
  <c r="N262" i="1"/>
  <c r="M262" i="1"/>
  <c r="L262" i="1"/>
  <c r="K262" i="1"/>
  <c r="J262" i="1"/>
  <c r="I262" i="1"/>
  <c r="H262" i="1"/>
  <c r="G262" i="1"/>
  <c r="N261" i="1"/>
  <c r="N260" i="1"/>
  <c r="N256" i="1" s="1"/>
  <c r="N255" i="1" s="1"/>
  <c r="M260" i="1"/>
  <c r="M256" i="1" s="1"/>
  <c r="M255" i="1" s="1"/>
  <c r="L260" i="1"/>
  <c r="L256" i="1" s="1"/>
  <c r="L255" i="1" s="1"/>
  <c r="K260" i="1"/>
  <c r="J260" i="1"/>
  <c r="I260" i="1"/>
  <c r="H260" i="1"/>
  <c r="G260" i="1"/>
  <c r="N259" i="1"/>
  <c r="N257" i="1" s="1"/>
  <c r="N258" i="1"/>
  <c r="M257" i="1"/>
  <c r="L257" i="1"/>
  <c r="K257" i="1"/>
  <c r="J257" i="1"/>
  <c r="J256" i="1" s="1"/>
  <c r="I257" i="1"/>
  <c r="I256" i="1" s="1"/>
  <c r="I255" i="1" s="1"/>
  <c r="H257" i="1"/>
  <c r="H256" i="1" s="1"/>
  <c r="H255" i="1" s="1"/>
  <c r="G257" i="1"/>
  <c r="G256" i="1" s="1"/>
  <c r="G255" i="1" s="1"/>
  <c r="K256" i="1"/>
  <c r="N254" i="1"/>
  <c r="N253" i="1"/>
  <c r="M253" i="1"/>
  <c r="L253" i="1"/>
  <c r="K253" i="1"/>
  <c r="J253" i="1"/>
  <c r="I253" i="1"/>
  <c r="H253" i="1"/>
  <c r="G253" i="1"/>
  <c r="N252" i="1"/>
  <c r="N251" i="1"/>
  <c r="M251" i="1"/>
  <c r="L251" i="1"/>
  <c r="K251" i="1"/>
  <c r="J251" i="1"/>
  <c r="I251" i="1"/>
  <c r="H251" i="1"/>
  <c r="G251" i="1"/>
  <c r="N250" i="1"/>
  <c r="N249" i="1"/>
  <c r="M249" i="1"/>
  <c r="L249" i="1"/>
  <c r="K249" i="1"/>
  <c r="J249" i="1"/>
  <c r="J238" i="1" s="1"/>
  <c r="I249" i="1"/>
  <c r="H249" i="1"/>
  <c r="G249" i="1"/>
  <c r="N248" i="1"/>
  <c r="M247" i="1"/>
  <c r="L247" i="1"/>
  <c r="K247" i="1"/>
  <c r="J247" i="1"/>
  <c r="I247" i="1"/>
  <c r="H247" i="1"/>
  <c r="G247" i="1"/>
  <c r="N246" i="1"/>
  <c r="N245" i="1"/>
  <c r="M245" i="1"/>
  <c r="M238" i="1" s="1"/>
  <c r="L245" i="1"/>
  <c r="K245" i="1"/>
  <c r="J245" i="1"/>
  <c r="I245" i="1"/>
  <c r="H245" i="1"/>
  <c r="G245" i="1"/>
  <c r="N244" i="1"/>
  <c r="N243" i="1"/>
  <c r="N242" i="1"/>
  <c r="M242" i="1"/>
  <c r="L242" i="1"/>
  <c r="K242" i="1"/>
  <c r="J242" i="1"/>
  <c r="I242" i="1"/>
  <c r="H242" i="1"/>
  <c r="G242" i="1"/>
  <c r="N241" i="1"/>
  <c r="N239" i="1" s="1"/>
  <c r="N240" i="1"/>
  <c r="M239" i="1"/>
  <c r="L239" i="1"/>
  <c r="K239" i="1"/>
  <c r="J239" i="1"/>
  <c r="I239" i="1"/>
  <c r="H239" i="1"/>
  <c r="H238" i="1" s="1"/>
  <c r="G239" i="1"/>
  <c r="G238" i="1" s="1"/>
  <c r="N237" i="1"/>
  <c r="N236" i="1"/>
  <c r="N235" i="1"/>
  <c r="N234" i="1"/>
  <c r="N233" i="1"/>
  <c r="M233" i="1"/>
  <c r="L233" i="1"/>
  <c r="K233" i="1"/>
  <c r="J233" i="1"/>
  <c r="I233" i="1"/>
  <c r="H233" i="1"/>
  <c r="G233" i="1"/>
  <c r="N232" i="1"/>
  <c r="N231" i="1"/>
  <c r="N230" i="1"/>
  <c r="N229" i="1"/>
  <c r="N228" i="1"/>
  <c r="N227" i="1"/>
  <c r="N226" i="1"/>
  <c r="M226" i="1"/>
  <c r="L226" i="1"/>
  <c r="K226" i="1"/>
  <c r="J226" i="1"/>
  <c r="I226" i="1"/>
  <c r="H226" i="1"/>
  <c r="G226" i="1"/>
  <c r="G225" i="1" s="1"/>
  <c r="N225" i="1"/>
  <c r="N224" i="1"/>
  <c r="N223" i="1"/>
  <c r="M223" i="1"/>
  <c r="L223" i="1"/>
  <c r="K223" i="1"/>
  <c r="J223" i="1"/>
  <c r="I223" i="1"/>
  <c r="H223" i="1"/>
  <c r="G223" i="1"/>
  <c r="N222" i="1"/>
  <c r="N221" i="1"/>
  <c r="N220" i="1"/>
  <c r="M219" i="1"/>
  <c r="L219" i="1"/>
  <c r="K219" i="1"/>
  <c r="J219" i="1"/>
  <c r="I219" i="1"/>
  <c r="H219" i="1"/>
  <c r="G219" i="1"/>
  <c r="N218" i="1"/>
  <c r="N217" i="1"/>
  <c r="N216" i="1"/>
  <c r="N215" i="1"/>
  <c r="M215" i="1"/>
  <c r="L215" i="1"/>
  <c r="K215" i="1"/>
  <c r="J215" i="1"/>
  <c r="I215" i="1"/>
  <c r="H215" i="1"/>
  <c r="G215" i="1"/>
  <c r="N214" i="1"/>
  <c r="N211" i="1" s="1"/>
  <c r="N213" i="1"/>
  <c r="N212" i="1"/>
  <c r="M211" i="1"/>
  <c r="M210" i="1" s="1"/>
  <c r="L211" i="1"/>
  <c r="L210" i="1" s="1"/>
  <c r="K211" i="1"/>
  <c r="J211" i="1"/>
  <c r="I211" i="1"/>
  <c r="H211" i="1"/>
  <c r="G211" i="1"/>
  <c r="J210" i="1"/>
  <c r="I210" i="1"/>
  <c r="H210" i="1"/>
  <c r="G210" i="1"/>
  <c r="N209" i="1"/>
  <c r="N208" i="1" s="1"/>
  <c r="M208" i="1"/>
  <c r="L208" i="1"/>
  <c r="K208" i="1"/>
  <c r="J208" i="1"/>
  <c r="I208" i="1"/>
  <c r="H208" i="1"/>
  <c r="G208" i="1"/>
  <c r="N207" i="1"/>
  <c r="M206" i="1"/>
  <c r="L206" i="1"/>
  <c r="K206" i="1"/>
  <c r="J206" i="1"/>
  <c r="I206" i="1"/>
  <c r="H206" i="1"/>
  <c r="G206" i="1"/>
  <c r="N205" i="1"/>
  <c r="N204" i="1"/>
  <c r="M204" i="1"/>
  <c r="L204" i="1"/>
  <c r="K204" i="1"/>
  <c r="J204" i="1"/>
  <c r="I204" i="1"/>
  <c r="H204" i="1"/>
  <c r="G204" i="1"/>
  <c r="N203" i="1"/>
  <c r="N202" i="1"/>
  <c r="M202" i="1"/>
  <c r="L202" i="1"/>
  <c r="L201" i="1" s="1"/>
  <c r="K202" i="1"/>
  <c r="K201" i="1" s="1"/>
  <c r="J202" i="1"/>
  <c r="I202" i="1"/>
  <c r="I201" i="1" s="1"/>
  <c r="H202" i="1"/>
  <c r="H201" i="1" s="1"/>
  <c r="G202" i="1"/>
  <c r="G201" i="1" s="1"/>
  <c r="M201" i="1"/>
  <c r="N200" i="1"/>
  <c r="N199" i="1"/>
  <c r="M199" i="1"/>
  <c r="L199" i="1"/>
  <c r="K199" i="1"/>
  <c r="J199" i="1"/>
  <c r="J198" i="1" s="1"/>
  <c r="I199" i="1"/>
  <c r="I198" i="1" s="1"/>
  <c r="H199" i="1"/>
  <c r="H198" i="1" s="1"/>
  <c r="G199" i="1"/>
  <c r="G198" i="1" s="1"/>
  <c r="N198" i="1"/>
  <c r="M198" i="1"/>
  <c r="L198" i="1"/>
  <c r="K198" i="1"/>
  <c r="N197" i="1"/>
  <c r="N196" i="1"/>
  <c r="M196" i="1"/>
  <c r="M189" i="1" s="1"/>
  <c r="L196" i="1"/>
  <c r="L189" i="1" s="1"/>
  <c r="K196" i="1"/>
  <c r="J196" i="1"/>
  <c r="I196" i="1"/>
  <c r="H196" i="1"/>
  <c r="G196" i="1"/>
  <c r="N195" i="1"/>
  <c r="N194" i="1"/>
  <c r="M194" i="1"/>
  <c r="L194" i="1"/>
  <c r="K194" i="1"/>
  <c r="J194" i="1"/>
  <c r="I194" i="1"/>
  <c r="H194" i="1"/>
  <c r="G194" i="1"/>
  <c r="N193" i="1"/>
  <c r="N192" i="1"/>
  <c r="N189" i="1" s="1"/>
  <c r="M192" i="1"/>
  <c r="L192" i="1"/>
  <c r="K192" i="1"/>
  <c r="K189" i="1" s="1"/>
  <c r="J192" i="1"/>
  <c r="J189" i="1" s="1"/>
  <c r="I192" i="1"/>
  <c r="I189" i="1" s="1"/>
  <c r="H192" i="1"/>
  <c r="G192" i="1"/>
  <c r="N191" i="1"/>
  <c r="N190" i="1" s="1"/>
  <c r="M190" i="1"/>
  <c r="L190" i="1"/>
  <c r="K190" i="1"/>
  <c r="J190" i="1"/>
  <c r="I190" i="1"/>
  <c r="H190" i="1"/>
  <c r="H189" i="1" s="1"/>
  <c r="G190" i="1"/>
  <c r="G189" i="1" s="1"/>
  <c r="N188" i="1"/>
  <c r="N187" i="1" s="1"/>
  <c r="M187" i="1"/>
  <c r="L187" i="1"/>
  <c r="K187" i="1"/>
  <c r="J187" i="1"/>
  <c r="I187" i="1"/>
  <c r="H187" i="1"/>
  <c r="G187" i="1"/>
  <c r="N186" i="1"/>
  <c r="N185" i="1"/>
  <c r="M185" i="1"/>
  <c r="L185" i="1"/>
  <c r="K185" i="1"/>
  <c r="J185" i="1"/>
  <c r="I185" i="1"/>
  <c r="H185" i="1"/>
  <c r="G185" i="1"/>
  <c r="N184" i="1"/>
  <c r="N183" i="1"/>
  <c r="M183" i="1"/>
  <c r="L183" i="1"/>
  <c r="K183" i="1"/>
  <c r="J183" i="1"/>
  <c r="J180" i="1" s="1"/>
  <c r="I183" i="1"/>
  <c r="I180" i="1" s="1"/>
  <c r="H183" i="1"/>
  <c r="H180" i="1" s="1"/>
  <c r="G183" i="1"/>
  <c r="G180" i="1" s="1"/>
  <c r="N182" i="1"/>
  <c r="N181" i="1" s="1"/>
  <c r="M181" i="1"/>
  <c r="L181" i="1"/>
  <c r="L180" i="1" s="1"/>
  <c r="K181" i="1"/>
  <c r="K180" i="1" s="1"/>
  <c r="J181" i="1"/>
  <c r="I181" i="1"/>
  <c r="H181" i="1"/>
  <c r="G181" i="1"/>
  <c r="N179" i="1"/>
  <c r="N178" i="1"/>
  <c r="M178" i="1"/>
  <c r="L178" i="1"/>
  <c r="K178" i="1"/>
  <c r="J178" i="1"/>
  <c r="I178" i="1"/>
  <c r="H178" i="1"/>
  <c r="G178" i="1"/>
  <c r="N177" i="1"/>
  <c r="N176" i="1"/>
  <c r="N175" i="1"/>
  <c r="M175" i="1"/>
  <c r="L175" i="1"/>
  <c r="K175" i="1"/>
  <c r="J175" i="1"/>
  <c r="I175" i="1"/>
  <c r="I172" i="1" s="1"/>
  <c r="H175" i="1"/>
  <c r="H172" i="1" s="1"/>
  <c r="G175" i="1"/>
  <c r="G172" i="1" s="1"/>
  <c r="G171" i="1" s="1"/>
  <c r="N174" i="1"/>
  <c r="N173" i="1"/>
  <c r="N172" i="1" s="1"/>
  <c r="M173" i="1"/>
  <c r="M172" i="1" s="1"/>
  <c r="L173" i="1"/>
  <c r="L172" i="1" s="1"/>
  <c r="K173" i="1"/>
  <c r="J173" i="1"/>
  <c r="I173" i="1"/>
  <c r="H173" i="1"/>
  <c r="G173" i="1"/>
  <c r="N170" i="1"/>
  <c r="N169" i="1"/>
  <c r="M168" i="1"/>
  <c r="L168" i="1"/>
  <c r="K168" i="1"/>
  <c r="J168" i="1"/>
  <c r="I168" i="1"/>
  <c r="H168" i="1"/>
  <c r="G168" i="1"/>
  <c r="N167" i="1"/>
  <c r="N166" i="1"/>
  <c r="N165" i="1"/>
  <c r="M164" i="1"/>
  <c r="L164" i="1"/>
  <c r="K164" i="1"/>
  <c r="J164" i="1"/>
  <c r="I164" i="1"/>
  <c r="H164" i="1"/>
  <c r="G164" i="1"/>
  <c r="N163" i="1"/>
  <c r="N162" i="1"/>
  <c r="N161" i="1"/>
  <c r="N160" i="1"/>
  <c r="N159" i="1"/>
  <c r="N158" i="1"/>
  <c r="M157" i="1"/>
  <c r="L157" i="1"/>
  <c r="K157" i="1"/>
  <c r="J157" i="1"/>
  <c r="I157" i="1"/>
  <c r="H157" i="1"/>
  <c r="G157" i="1"/>
  <c r="N156" i="1"/>
  <c r="N155" i="1"/>
  <c r="N154" i="1"/>
  <c r="M154" i="1"/>
  <c r="L154" i="1"/>
  <c r="K154" i="1"/>
  <c r="J154" i="1"/>
  <c r="I154" i="1"/>
  <c r="H154" i="1"/>
  <c r="G154" i="1"/>
  <c r="N153" i="1"/>
  <c r="N152" i="1"/>
  <c r="N151" i="1"/>
  <c r="N150" i="1" s="1"/>
  <c r="M150" i="1"/>
  <c r="L150" i="1"/>
  <c r="K150" i="1"/>
  <c r="J150" i="1"/>
  <c r="I150" i="1"/>
  <c r="H150" i="1"/>
  <c r="G150" i="1"/>
  <c r="N149" i="1"/>
  <c r="N148" i="1"/>
  <c r="M148" i="1"/>
  <c r="L148" i="1"/>
  <c r="K148" i="1"/>
  <c r="K143" i="1" s="1"/>
  <c r="J148" i="1"/>
  <c r="I148" i="1"/>
  <c r="H148" i="1"/>
  <c r="G148" i="1"/>
  <c r="N147" i="1"/>
  <c r="N146" i="1" s="1"/>
  <c r="M146" i="1"/>
  <c r="L146" i="1"/>
  <c r="K146" i="1"/>
  <c r="J146" i="1"/>
  <c r="I146" i="1"/>
  <c r="H146" i="1"/>
  <c r="G146" i="1"/>
  <c r="N145" i="1"/>
  <c r="M144" i="1"/>
  <c r="L144" i="1"/>
  <c r="K144" i="1"/>
  <c r="J144" i="1"/>
  <c r="J143" i="1" s="1"/>
  <c r="I144" i="1"/>
  <c r="H144" i="1"/>
  <c r="G144" i="1"/>
  <c r="M143" i="1"/>
  <c r="L143" i="1"/>
  <c r="N142" i="1"/>
  <c r="M141" i="1"/>
  <c r="L141" i="1"/>
  <c r="K141" i="1"/>
  <c r="J141" i="1"/>
  <c r="I141" i="1"/>
  <c r="H141" i="1"/>
  <c r="G141" i="1"/>
  <c r="N140" i="1"/>
  <c r="N139" i="1"/>
  <c r="N138" i="1"/>
  <c r="N137" i="1"/>
  <c r="N136" i="1"/>
  <c r="N135" i="1"/>
  <c r="N134" i="1"/>
  <c r="N133" i="1"/>
  <c r="N132" i="1"/>
  <c r="M131" i="1"/>
  <c r="L131" i="1"/>
  <c r="K131" i="1"/>
  <c r="J131" i="1"/>
  <c r="I131" i="1"/>
  <c r="H131" i="1"/>
  <c r="G131" i="1"/>
  <c r="N130" i="1"/>
  <c r="N129" i="1"/>
  <c r="N128" i="1"/>
  <c r="N127" i="1"/>
  <c r="N126" i="1"/>
  <c r="M126" i="1"/>
  <c r="L126" i="1"/>
  <c r="K126" i="1"/>
  <c r="J126" i="1"/>
  <c r="I126" i="1"/>
  <c r="H126" i="1"/>
  <c r="G126" i="1"/>
  <c r="M125" i="1"/>
  <c r="N124" i="1"/>
  <c r="N123" i="1"/>
  <c r="M123" i="1"/>
  <c r="L123" i="1"/>
  <c r="K123" i="1"/>
  <c r="J123" i="1"/>
  <c r="I123" i="1"/>
  <c r="H123" i="1"/>
  <c r="H116" i="1" s="1"/>
  <c r="G123" i="1"/>
  <c r="N122" i="1"/>
  <c r="N121" i="1" s="1"/>
  <c r="M121" i="1"/>
  <c r="L121" i="1"/>
  <c r="K121" i="1"/>
  <c r="J121" i="1"/>
  <c r="I121" i="1"/>
  <c r="H121" i="1"/>
  <c r="G121" i="1"/>
  <c r="N120" i="1"/>
  <c r="N119" i="1"/>
  <c r="N116" i="1" s="1"/>
  <c r="M119" i="1"/>
  <c r="M116" i="1" s="1"/>
  <c r="L119" i="1"/>
  <c r="L116" i="1" s="1"/>
  <c r="K119" i="1"/>
  <c r="K116" i="1" s="1"/>
  <c r="J119" i="1"/>
  <c r="J116" i="1" s="1"/>
  <c r="I119" i="1"/>
  <c r="I116" i="1" s="1"/>
  <c r="H119" i="1"/>
  <c r="G119" i="1"/>
  <c r="N118" i="1"/>
  <c r="N117" i="1"/>
  <c r="M117" i="1"/>
  <c r="L117" i="1"/>
  <c r="K117" i="1"/>
  <c r="J117" i="1"/>
  <c r="I117" i="1"/>
  <c r="H117" i="1"/>
  <c r="G117" i="1"/>
  <c r="G116" i="1" s="1"/>
  <c r="N115" i="1"/>
  <c r="N114" i="1"/>
  <c r="M114" i="1"/>
  <c r="L114" i="1"/>
  <c r="K114" i="1"/>
  <c r="J114" i="1"/>
  <c r="I114" i="1"/>
  <c r="H114" i="1"/>
  <c r="G114" i="1"/>
  <c r="N113" i="1"/>
  <c r="N112" i="1"/>
  <c r="M112" i="1"/>
  <c r="M110" i="1" s="1"/>
  <c r="L112" i="1"/>
  <c r="L110" i="1" s="1"/>
  <c r="K112" i="1"/>
  <c r="K110" i="1" s="1"/>
  <c r="J112" i="1"/>
  <c r="J110" i="1" s="1"/>
  <c r="I112" i="1"/>
  <c r="I110" i="1" s="1"/>
  <c r="H112" i="1"/>
  <c r="G112" i="1"/>
  <c r="N111" i="1"/>
  <c r="H110" i="1"/>
  <c r="G110" i="1"/>
  <c r="N109" i="1"/>
  <c r="N108" i="1"/>
  <c r="N107" i="1"/>
  <c r="N106" i="1"/>
  <c r="N105" i="1"/>
  <c r="M104" i="1"/>
  <c r="L104" i="1"/>
  <c r="K104" i="1"/>
  <c r="J104" i="1"/>
  <c r="I104" i="1"/>
  <c r="H104" i="1"/>
  <c r="G104" i="1"/>
  <c r="N103" i="1"/>
  <c r="N102" i="1"/>
  <c r="M102" i="1"/>
  <c r="L102" i="1"/>
  <c r="K102" i="1"/>
  <c r="J102" i="1"/>
  <c r="J99" i="1" s="1"/>
  <c r="I102" i="1"/>
  <c r="I99" i="1" s="1"/>
  <c r="H102" i="1"/>
  <c r="G102" i="1"/>
  <c r="N101" i="1"/>
  <c r="M100" i="1"/>
  <c r="M99" i="1" s="1"/>
  <c r="L100" i="1"/>
  <c r="K100" i="1"/>
  <c r="J100" i="1"/>
  <c r="I100" i="1"/>
  <c r="H100" i="1"/>
  <c r="G100" i="1"/>
  <c r="N98" i="1"/>
  <c r="M97" i="1"/>
  <c r="L97" i="1"/>
  <c r="K97" i="1"/>
  <c r="J97" i="1"/>
  <c r="I97" i="1"/>
  <c r="H97" i="1"/>
  <c r="G97" i="1"/>
  <c r="N96" i="1"/>
  <c r="N95" i="1"/>
  <c r="M95" i="1"/>
  <c r="L95" i="1"/>
  <c r="K95" i="1"/>
  <c r="J95" i="1"/>
  <c r="I95" i="1"/>
  <c r="H95" i="1"/>
  <c r="G95" i="1"/>
  <c r="N94" i="1"/>
  <c r="N93" i="1"/>
  <c r="M93" i="1"/>
  <c r="M92" i="1" s="1"/>
  <c r="L93" i="1"/>
  <c r="L92" i="1" s="1"/>
  <c r="K93" i="1"/>
  <c r="J93" i="1"/>
  <c r="J92" i="1" s="1"/>
  <c r="I93" i="1"/>
  <c r="I92" i="1" s="1"/>
  <c r="H93" i="1"/>
  <c r="H92" i="1" s="1"/>
  <c r="G93" i="1"/>
  <c r="N91" i="1"/>
  <c r="N90" i="1"/>
  <c r="M90" i="1"/>
  <c r="L90" i="1"/>
  <c r="L87" i="1" s="1"/>
  <c r="K90" i="1"/>
  <c r="K87" i="1" s="1"/>
  <c r="J90" i="1"/>
  <c r="I90" i="1"/>
  <c r="H90" i="1"/>
  <c r="G90" i="1"/>
  <c r="N89" i="1"/>
  <c r="N88" i="1"/>
  <c r="N87" i="1" s="1"/>
  <c r="M88" i="1"/>
  <c r="M87" i="1" s="1"/>
  <c r="L88" i="1"/>
  <c r="K88" i="1"/>
  <c r="J88" i="1"/>
  <c r="I88" i="1"/>
  <c r="H88" i="1"/>
  <c r="G88" i="1"/>
  <c r="J87" i="1"/>
  <c r="I87" i="1"/>
  <c r="H87" i="1"/>
  <c r="G87" i="1"/>
  <c r="N86" i="1"/>
  <c r="N85" i="1"/>
  <c r="N82" i="1" s="1"/>
  <c r="M85" i="1"/>
  <c r="L85" i="1"/>
  <c r="K85" i="1"/>
  <c r="J85" i="1"/>
  <c r="I85" i="1"/>
  <c r="H85" i="1"/>
  <c r="G85" i="1"/>
  <c r="N84" i="1"/>
  <c r="N83" i="1"/>
  <c r="M83" i="1"/>
  <c r="M82" i="1" s="1"/>
  <c r="L83" i="1"/>
  <c r="L82" i="1" s="1"/>
  <c r="K83" i="1"/>
  <c r="K82" i="1" s="1"/>
  <c r="J83" i="1"/>
  <c r="J82" i="1" s="1"/>
  <c r="I83" i="1"/>
  <c r="I82" i="1" s="1"/>
  <c r="H83" i="1"/>
  <c r="H82" i="1" s="1"/>
  <c r="G83" i="1"/>
  <c r="G82" i="1" s="1"/>
  <c r="N81" i="1"/>
  <c r="N80" i="1"/>
  <c r="M80" i="1"/>
  <c r="L80" i="1"/>
  <c r="K80" i="1"/>
  <c r="J80" i="1"/>
  <c r="I80" i="1"/>
  <c r="H80" i="1"/>
  <c r="G80" i="1"/>
  <c r="N79" i="1"/>
  <c r="N78" i="1" s="1"/>
  <c r="M78" i="1"/>
  <c r="L78" i="1"/>
  <c r="K78" i="1"/>
  <c r="J78" i="1"/>
  <c r="I78" i="1"/>
  <c r="H78" i="1"/>
  <c r="G78" i="1"/>
  <c r="N77" i="1"/>
  <c r="N76" i="1"/>
  <c r="N75" i="1"/>
  <c r="M75" i="1"/>
  <c r="L75" i="1"/>
  <c r="K75" i="1"/>
  <c r="J75" i="1"/>
  <c r="I75" i="1"/>
  <c r="H75" i="1"/>
  <c r="G75" i="1"/>
  <c r="N74" i="1"/>
  <c r="M73" i="1"/>
  <c r="L73" i="1"/>
  <c r="K73" i="1"/>
  <c r="J73" i="1"/>
  <c r="I73" i="1"/>
  <c r="H73" i="1"/>
  <c r="G73" i="1"/>
  <c r="N72" i="1"/>
  <c r="N71" i="1"/>
  <c r="M71" i="1"/>
  <c r="L71" i="1"/>
  <c r="K71" i="1"/>
  <c r="J71" i="1"/>
  <c r="I71" i="1"/>
  <c r="H71" i="1"/>
  <c r="G71" i="1"/>
  <c r="N70" i="1"/>
  <c r="N69" i="1"/>
  <c r="M69" i="1"/>
  <c r="M68" i="1" s="1"/>
  <c r="L69" i="1"/>
  <c r="K69" i="1"/>
  <c r="J69" i="1"/>
  <c r="I69" i="1"/>
  <c r="H69" i="1"/>
  <c r="G69" i="1"/>
  <c r="N66" i="1"/>
  <c r="N65" i="1"/>
  <c r="M65" i="1"/>
  <c r="L65" i="1"/>
  <c r="K65" i="1"/>
  <c r="J65" i="1"/>
  <c r="I65" i="1"/>
  <c r="H65" i="1"/>
  <c r="G65" i="1"/>
  <c r="N64" i="1"/>
  <c r="N63" i="1"/>
  <c r="M63" i="1"/>
  <c r="L63" i="1"/>
  <c r="K63" i="1"/>
  <c r="J63" i="1"/>
  <c r="I63" i="1"/>
  <c r="H63" i="1"/>
  <c r="G63" i="1"/>
  <c r="N62" i="1"/>
  <c r="N61" i="1"/>
  <c r="N58" i="1" s="1"/>
  <c r="M61" i="1"/>
  <c r="M58" i="1" s="1"/>
  <c r="L61" i="1"/>
  <c r="L58" i="1" s="1"/>
  <c r="K61" i="1"/>
  <c r="J61" i="1"/>
  <c r="I61" i="1"/>
  <c r="H61" i="1"/>
  <c r="G61" i="1"/>
  <c r="N60" i="1"/>
  <c r="N59" i="1"/>
  <c r="M59" i="1"/>
  <c r="L59" i="1"/>
  <c r="K59" i="1"/>
  <c r="K58" i="1" s="1"/>
  <c r="J59" i="1"/>
  <c r="J58" i="1" s="1"/>
  <c r="I59" i="1"/>
  <c r="I58" i="1" s="1"/>
  <c r="H59" i="1"/>
  <c r="H58" i="1" s="1"/>
  <c r="G59" i="1"/>
  <c r="G58" i="1" s="1"/>
  <c r="N57" i="1"/>
  <c r="N56" i="1"/>
  <c r="M55" i="1"/>
  <c r="M54" i="1" s="1"/>
  <c r="L55" i="1"/>
  <c r="L54" i="1" s="1"/>
  <c r="K55" i="1"/>
  <c r="K54" i="1" s="1"/>
  <c r="J55" i="1"/>
  <c r="J54" i="1" s="1"/>
  <c r="I55" i="1"/>
  <c r="I54" i="1" s="1"/>
  <c r="H55" i="1"/>
  <c r="H54" i="1" s="1"/>
  <c r="G55" i="1"/>
  <c r="G54" i="1"/>
  <c r="N53" i="1"/>
  <c r="N52" i="1"/>
  <c r="N51" i="1"/>
  <c r="N50" i="1"/>
  <c r="N49" i="1"/>
  <c r="N48" i="1"/>
  <c r="N47" i="1"/>
  <c r="N46" i="1"/>
  <c r="M45" i="1"/>
  <c r="L45" i="1"/>
  <c r="L42" i="1" s="1"/>
  <c r="K45" i="1"/>
  <c r="K42" i="1" s="1"/>
  <c r="J45" i="1"/>
  <c r="J42" i="1" s="1"/>
  <c r="I45" i="1"/>
  <c r="I42" i="1" s="1"/>
  <c r="H45" i="1"/>
  <c r="H42" i="1" s="1"/>
  <c r="G45" i="1"/>
  <c r="G42" i="1" s="1"/>
  <c r="G19" i="1" s="1"/>
  <c r="N44" i="1"/>
  <c r="N43" i="1"/>
  <c r="M43" i="1"/>
  <c r="M42" i="1" s="1"/>
  <c r="L43" i="1"/>
  <c r="K43" i="1"/>
  <c r="J43" i="1"/>
  <c r="I43" i="1"/>
  <c r="H43" i="1"/>
  <c r="G43" i="1"/>
  <c r="N41" i="1"/>
  <c r="N40" i="1"/>
  <c r="N39" i="1"/>
  <c r="N38" i="1"/>
  <c r="M37" i="1"/>
  <c r="L37" i="1"/>
  <c r="K37" i="1"/>
  <c r="J37" i="1"/>
  <c r="I37" i="1"/>
  <c r="H37" i="1"/>
  <c r="G37" i="1"/>
  <c r="N36" i="1"/>
  <c r="N35" i="1"/>
  <c r="M35" i="1"/>
  <c r="M20" i="1" s="1"/>
  <c r="L35" i="1"/>
  <c r="L20" i="1" s="1"/>
  <c r="K35" i="1"/>
  <c r="K20" i="1" s="1"/>
  <c r="J35" i="1"/>
  <c r="J20" i="1" s="1"/>
  <c r="I35" i="1"/>
  <c r="H35" i="1"/>
  <c r="G35" i="1"/>
  <c r="G20" i="1" s="1"/>
  <c r="N34" i="1"/>
  <c r="N33" i="1"/>
  <c r="M33" i="1"/>
  <c r="L33" i="1"/>
  <c r="K33" i="1"/>
  <c r="J33" i="1"/>
  <c r="I33" i="1"/>
  <c r="H33" i="1"/>
  <c r="G33" i="1"/>
  <c r="N32" i="1"/>
  <c r="N31" i="1"/>
  <c r="N30" i="1"/>
  <c r="N29" i="1"/>
  <c r="N28" i="1"/>
  <c r="N27" i="1"/>
  <c r="M26" i="1"/>
  <c r="L26" i="1"/>
  <c r="K26" i="1"/>
  <c r="J26" i="1"/>
  <c r="I26" i="1"/>
  <c r="H26" i="1"/>
  <c r="G26" i="1"/>
  <c r="N25" i="1"/>
  <c r="N24" i="1"/>
  <c r="N23" i="1"/>
  <c r="N22" i="1"/>
  <c r="N21" i="1" s="1"/>
  <c r="M21" i="1"/>
  <c r="L21" i="1"/>
  <c r="K21" i="1"/>
  <c r="J21" i="1"/>
  <c r="I21" i="1"/>
  <c r="H21" i="1"/>
  <c r="G21" i="1"/>
  <c r="G13" i="1"/>
  <c r="G12" i="1"/>
  <c r="G11" i="1"/>
  <c r="G14" i="1" s="1"/>
  <c r="G10" i="1"/>
  <c r="G9" i="1"/>
  <c r="F7" i="1"/>
  <c r="F6" i="1"/>
  <c r="A5" i="1"/>
  <c r="A1" i="1"/>
  <c r="M171" i="1" l="1"/>
  <c r="N238" i="1"/>
  <c r="N201" i="1"/>
  <c r="N284" i="1"/>
  <c r="N304" i="1"/>
  <c r="N303" i="1" s="1"/>
  <c r="I238" i="1"/>
  <c r="K68" i="1"/>
  <c r="I143" i="1"/>
  <c r="J19" i="1"/>
  <c r="M67" i="1"/>
  <c r="K19" i="1"/>
  <c r="L19" i="1"/>
  <c r="M19" i="1"/>
  <c r="K172" i="1"/>
  <c r="M273" i="1"/>
  <c r="M272" i="1" s="1"/>
  <c r="I225" i="1"/>
  <c r="J225" i="1"/>
  <c r="N273" i="1"/>
  <c r="K225" i="1"/>
  <c r="J68" i="1"/>
  <c r="J67" i="1" s="1"/>
  <c r="G92" i="1"/>
  <c r="K238" i="1"/>
  <c r="H20" i="1"/>
  <c r="H19" i="1" s="1"/>
  <c r="I20" i="1"/>
  <c r="I19" i="1" s="1"/>
  <c r="J201" i="1"/>
  <c r="N68" i="1"/>
  <c r="K92" i="1"/>
  <c r="L273" i="1"/>
  <c r="N55" i="1"/>
  <c r="N54" i="1" s="1"/>
  <c r="H225" i="1"/>
  <c r="L225" i="1"/>
  <c r="L171" i="1" s="1"/>
  <c r="N131" i="1"/>
  <c r="N125" i="1" s="1"/>
  <c r="I68" i="1"/>
  <c r="K255" i="1"/>
  <c r="L238" i="1"/>
  <c r="L68" i="1"/>
  <c r="J315" i="1"/>
  <c r="N168" i="1"/>
  <c r="J172" i="1"/>
  <c r="J255" i="1"/>
  <c r="K99" i="1"/>
  <c r="N164" i="1"/>
  <c r="N180" i="1"/>
  <c r="M225" i="1"/>
  <c r="K284" i="1"/>
  <c r="K272" i="1" s="1"/>
  <c r="G143" i="1"/>
  <c r="H143" i="1"/>
  <c r="G296" i="1"/>
  <c r="G272" i="1" s="1"/>
  <c r="H315" i="1"/>
  <c r="H272" i="1" s="1"/>
  <c r="I315" i="1"/>
  <c r="I272" i="1" s="1"/>
  <c r="J272" i="1"/>
  <c r="H171" i="1"/>
  <c r="I171" i="1"/>
  <c r="L99" i="1"/>
  <c r="N104" i="1"/>
  <c r="L284" i="1"/>
  <c r="H125" i="1"/>
  <c r="G99" i="1"/>
  <c r="J125" i="1"/>
  <c r="K210" i="1"/>
  <c r="I125" i="1"/>
  <c r="G68" i="1"/>
  <c r="G67" i="1" s="1"/>
  <c r="L125" i="1"/>
  <c r="M180" i="1"/>
  <c r="G125" i="1"/>
  <c r="H99" i="1"/>
  <c r="K125" i="1"/>
  <c r="N37" i="1"/>
  <c r="H68" i="1"/>
  <c r="H67" i="1" s="1"/>
  <c r="G315" i="1"/>
  <c r="N97" i="1"/>
  <c r="N92" i="1" s="1"/>
  <c r="N100" i="1"/>
  <c r="N141" i="1"/>
  <c r="N144" i="1"/>
  <c r="N206" i="1"/>
  <c r="N247" i="1"/>
  <c r="N26" i="1"/>
  <c r="N20" i="1" s="1"/>
  <c r="N45" i="1"/>
  <c r="N42" i="1" s="1"/>
  <c r="N73" i="1"/>
  <c r="N110" i="1"/>
  <c r="N157" i="1"/>
  <c r="N219" i="1"/>
  <c r="N210" i="1" s="1"/>
  <c r="N287" i="1"/>
  <c r="N19" i="1" l="1"/>
  <c r="N171" i="1"/>
  <c r="G18" i="1"/>
  <c r="L67" i="1"/>
  <c r="H18" i="1"/>
  <c r="K67" i="1"/>
  <c r="K18" i="1" s="1"/>
  <c r="K171" i="1"/>
  <c r="N143" i="1"/>
  <c r="M18" i="1"/>
  <c r="N272" i="1"/>
  <c r="J171" i="1"/>
  <c r="J18" i="1" s="1"/>
  <c r="L272" i="1"/>
  <c r="L18" i="1" s="1"/>
  <c r="N99" i="1"/>
  <c r="N67" i="1" s="1"/>
  <c r="I67" i="1"/>
  <c r="I18" i="1" s="1"/>
  <c r="N18" i="1" l="1"/>
  <c r="O281" i="1" l="1"/>
  <c r="O280" i="1" s="1"/>
  <c r="O176" i="1"/>
  <c r="O170" i="1"/>
  <c r="O70" i="1"/>
  <c r="O69" i="1" s="1"/>
  <c r="O64" i="1"/>
  <c r="O63" i="1" s="1"/>
  <c r="O235" i="1"/>
  <c r="O135" i="1"/>
  <c r="O213" i="1"/>
  <c r="O133" i="1"/>
  <c r="O81" i="1"/>
  <c r="O80" i="1" s="1"/>
  <c r="O56" i="1"/>
  <c r="O55" i="1" s="1"/>
  <c r="O54" i="1" s="1"/>
  <c r="O50" i="1"/>
  <c r="O118" i="1"/>
  <c r="O117" i="1" s="1"/>
  <c r="O115" i="1"/>
  <c r="O114" i="1" s="1"/>
  <c r="O237" i="1"/>
  <c r="O184" i="1"/>
  <c r="O183" i="1" s="1"/>
  <c r="O240" i="1"/>
  <c r="O47" i="1"/>
  <c r="O295" i="1"/>
  <c r="O294" i="1" s="1"/>
  <c r="O159" i="1"/>
  <c r="O298" i="1"/>
  <c r="O297" i="1" s="1"/>
  <c r="O28" i="1"/>
  <c r="O221" i="1"/>
  <c r="O107" i="1"/>
  <c r="O222" i="1"/>
  <c r="O209" i="1"/>
  <c r="O208" i="1" s="1"/>
  <c r="O147" i="1"/>
  <c r="O146" i="1" s="1"/>
  <c r="O156" i="1"/>
  <c r="O293" i="1"/>
  <c r="O292" i="1" s="1"/>
  <c r="O137" i="1"/>
  <c r="O96" i="1"/>
  <c r="O95" i="1" s="1"/>
  <c r="O38" i="1"/>
  <c r="O37" i="1" s="1"/>
  <c r="O151" i="1"/>
  <c r="O150" i="1" s="1"/>
  <c r="O106" i="1"/>
  <c r="O300" i="1"/>
  <c r="O299" i="1" s="1"/>
  <c r="O62" i="1"/>
  <c r="O61" i="1" s="1"/>
  <c r="O305" i="1"/>
  <c r="O304" i="1" s="1"/>
  <c r="O303" i="1" s="1"/>
  <c r="O103" i="1"/>
  <c r="O102" i="1" s="1"/>
  <c r="O76" i="1"/>
  <c r="O75" i="1" s="1"/>
  <c r="O129" i="1"/>
  <c r="O322" i="1"/>
  <c r="O142" i="1"/>
  <c r="O141" i="1" s="1"/>
  <c r="O51" i="1"/>
  <c r="O217" i="1"/>
  <c r="O258" i="1"/>
  <c r="O271" i="1"/>
  <c r="O270" i="1" s="1"/>
  <c r="O177" i="1"/>
  <c r="O290" i="1"/>
  <c r="O289" i="1" s="1"/>
  <c r="O94" i="1"/>
  <c r="O93" i="1" s="1"/>
  <c r="O169" i="1"/>
  <c r="O168" i="1" s="1"/>
  <c r="O60" i="1"/>
  <c r="O59" i="1" s="1"/>
  <c r="O186" i="1"/>
  <c r="O185" i="1" s="1"/>
  <c r="O140" i="1"/>
  <c r="O145" i="1"/>
  <c r="O144" i="1" s="1"/>
  <c r="O31" i="1"/>
  <c r="O214" i="1"/>
  <c r="O229" i="1"/>
  <c r="O66" i="1"/>
  <c r="O65" i="1" s="1"/>
  <c r="O79" i="1"/>
  <c r="O78" i="1" s="1"/>
  <c r="O248" i="1"/>
  <c r="O247" i="1" s="1"/>
  <c r="O288" i="1"/>
  <c r="O205" i="1"/>
  <c r="O204" i="1" s="1"/>
  <c r="O275" i="1"/>
  <c r="O274" i="1" s="1"/>
  <c r="O302" i="1"/>
  <c r="O301" i="1" s="1"/>
  <c r="O41" i="1"/>
  <c r="O134" i="1"/>
  <c r="O200" i="1"/>
  <c r="O199" i="1" s="1"/>
  <c r="O198" i="1" s="1"/>
  <c r="O101" i="1"/>
  <c r="O100" i="1" s="1"/>
  <c r="O218" i="1"/>
  <c r="O227" i="1"/>
  <c r="O261" i="1"/>
  <c r="O260" i="1" s="1"/>
  <c r="O328" i="1"/>
  <c r="O327" i="1" s="1"/>
  <c r="O326" i="1" s="1"/>
  <c r="O325" i="1" s="1"/>
  <c r="O277" i="1"/>
  <c r="O276" i="1" s="1"/>
  <c r="O320" i="1"/>
  <c r="O228" i="1"/>
  <c r="O286" i="1"/>
  <c r="O285" i="1" s="1"/>
  <c r="O319" i="1"/>
  <c r="O130" i="1"/>
  <c r="O163" i="1"/>
  <c r="O195" i="1"/>
  <c r="O194" i="1" s="1"/>
  <c r="O314" i="1"/>
  <c r="O313" i="1" s="1"/>
  <c r="O312" i="1" s="1"/>
  <c r="O224" i="1"/>
  <c r="O223" i="1" s="1"/>
  <c r="O40" i="1"/>
  <c r="O197" i="1"/>
  <c r="O48" i="1"/>
  <c r="O244" i="1"/>
  <c r="O136" i="1"/>
  <c r="O49" i="1"/>
  <c r="O36" i="1"/>
  <c r="O35" i="1" s="1"/>
  <c r="O34" i="1"/>
  <c r="O33" i="1" s="1"/>
  <c r="O236" i="1"/>
  <c r="O52" i="1"/>
  <c r="O24" i="1"/>
  <c r="O166" i="1"/>
  <c r="O155" i="1"/>
  <c r="O154" i="1" s="1"/>
  <c r="O77" i="1"/>
  <c r="O158" i="1"/>
  <c r="O193" i="1"/>
  <c r="O109" i="1"/>
  <c r="O23" i="1"/>
  <c r="O74" i="1"/>
  <c r="O73" i="1" s="1"/>
  <c r="O32" i="1"/>
  <c r="O128" i="1"/>
  <c r="O323" i="1"/>
  <c r="O234" i="1"/>
  <c r="O111" i="1"/>
  <c r="O110" i="1" s="1"/>
  <c r="O188" i="1"/>
  <c r="O187" i="1" s="1"/>
  <c r="O203" i="1"/>
  <c r="O202" i="1" s="1"/>
  <c r="O201" i="1" s="1"/>
  <c r="O86" i="1"/>
  <c r="O85" i="1" s="1"/>
  <c r="O108" i="1"/>
  <c r="O220" i="1"/>
  <c r="O219" i="1" s="1"/>
  <c r="O317" i="1"/>
  <c r="O316" i="1" s="1"/>
  <c r="O259" i="1"/>
  <c r="O231" i="1"/>
  <c r="O167" i="1"/>
  <c r="O212" i="1"/>
  <c r="O241" i="1"/>
  <c r="O29" i="1"/>
  <c r="O72" i="1"/>
  <c r="O71" i="1" s="1"/>
  <c r="O44" i="1"/>
  <c r="O43" i="1" s="1"/>
  <c r="O127" i="1"/>
  <c r="O84" i="1"/>
  <c r="O83" i="1" s="1"/>
  <c r="O182" i="1"/>
  <c r="O181" i="1" s="1"/>
  <c r="O160" i="1"/>
  <c r="O269" i="1"/>
  <c r="O268" i="1" s="1"/>
  <c r="O39" i="1"/>
  <c r="O252" i="1"/>
  <c r="O251" i="1" s="1"/>
  <c r="O311" i="1"/>
  <c r="O310" i="1" s="1"/>
  <c r="O152" i="1"/>
  <c r="O246" i="1"/>
  <c r="O245" i="1" s="1"/>
  <c r="O132" i="1"/>
  <c r="O122" i="1"/>
  <c r="O121" i="1" s="1"/>
  <c r="O30" i="1"/>
  <c r="O138" i="1"/>
  <c r="O120" i="1"/>
  <c r="O119" i="1" s="1"/>
  <c r="O324" i="1"/>
  <c r="O98" i="1"/>
  <c r="O97" i="1" s="1"/>
  <c r="O321" i="1"/>
  <c r="O263" i="1"/>
  <c r="O262" i="1" s="1"/>
  <c r="O283" i="1"/>
  <c r="O282" i="1" s="1"/>
  <c r="O230" i="1"/>
  <c r="O207" i="1"/>
  <c r="O206" i="1" s="1"/>
  <c r="O139" i="1"/>
  <c r="O266" i="1"/>
  <c r="O265" i="1" s="1"/>
  <c r="O264" i="1" s="1"/>
  <c r="O161" i="1"/>
  <c r="O318" i="1"/>
  <c r="O191" i="1"/>
  <c r="O190" i="1" s="1"/>
  <c r="O53" i="1"/>
  <c r="O57" i="1"/>
  <c r="O254" i="1"/>
  <c r="O253" i="1" s="1"/>
  <c r="O153" i="1"/>
  <c r="O149" i="1"/>
  <c r="O148" i="1" s="1"/>
  <c r="O113" i="1"/>
  <c r="O112" i="1" s="1"/>
  <c r="O46" i="1"/>
  <c r="O89" i="1"/>
  <c r="O88" i="1" s="1"/>
  <c r="O27" i="1"/>
  <c r="O91" i="1"/>
  <c r="O90" i="1" s="1"/>
  <c r="O124" i="1"/>
  <c r="O123" i="1" s="1"/>
  <c r="O165" i="1"/>
  <c r="O164" i="1" s="1"/>
  <c r="O243" i="1"/>
  <c r="O242" i="1" s="1"/>
  <c r="O216" i="1"/>
  <c r="O250" i="1"/>
  <c r="O249" i="1" s="1"/>
  <c r="O232" i="1"/>
  <c r="O174" i="1"/>
  <c r="O173" i="1" s="1"/>
  <c r="O22" i="1"/>
  <c r="O179" i="1"/>
  <c r="O178" i="1" s="1"/>
  <c r="O162" i="1"/>
  <c r="O25" i="1"/>
  <c r="O307" i="1"/>
  <c r="O306" i="1" s="1"/>
  <c r="O105" i="1"/>
  <c r="O279" i="1"/>
  <c r="O278" i="1" s="1"/>
  <c r="O309" i="1"/>
  <c r="O308" i="1" s="1"/>
  <c r="O239" i="1" l="1"/>
  <c r="O238" i="1" s="1"/>
  <c r="O211" i="1"/>
  <c r="O92" i="1"/>
  <c r="O99" i="1"/>
  <c r="O26" i="1"/>
  <c r="O226" i="1"/>
  <c r="O21" i="1"/>
  <c r="O20" i="1" s="1"/>
  <c r="O267" i="1"/>
  <c r="O233" i="1"/>
  <c r="O257" i="1"/>
  <c r="O256" i="1" s="1"/>
  <c r="O255" i="1" s="1"/>
  <c r="O192" i="1"/>
  <c r="O189" i="1" s="1"/>
  <c r="O58" i="1"/>
  <c r="O157" i="1"/>
  <c r="O143" i="1" s="1"/>
  <c r="O284" i="1"/>
  <c r="O87" i="1"/>
  <c r="O45" i="1"/>
  <c r="O42" i="1" s="1"/>
  <c r="O315" i="1"/>
  <c r="O104" i="1"/>
  <c r="O68" i="1"/>
  <c r="O273" i="1"/>
  <c r="O82" i="1"/>
  <c r="O175" i="1"/>
  <c r="O172" i="1" s="1"/>
  <c r="O116" i="1"/>
  <c r="O131" i="1"/>
  <c r="O291" i="1"/>
  <c r="O196" i="1"/>
  <c r="O180" i="1"/>
  <c r="O215" i="1"/>
  <c r="O126" i="1"/>
  <c r="O125" i="1" s="1"/>
  <c r="O287" i="1"/>
  <c r="O296" i="1"/>
  <c r="O19" i="1" l="1"/>
  <c r="O210" i="1"/>
  <c r="O171" i="1" s="1"/>
  <c r="O225" i="1"/>
  <c r="O272" i="1"/>
  <c r="O67" i="1"/>
  <c r="O18" i="1" l="1"/>
</calcChain>
</file>

<file path=xl/sharedStrings.xml><?xml version="1.0" encoding="utf-8"?>
<sst xmlns="http://schemas.openxmlformats.org/spreadsheetml/2006/main" count="510" uniqueCount="278">
  <si>
    <t>Servicio Nacional de Salud</t>
  </si>
  <si>
    <t>Dirección de Planificación y Desarrollo</t>
  </si>
  <si>
    <t>Consolidado Presupuesto Estimado de Ingresos y Gastos Nivel Especializado por Actividad Especifica</t>
  </si>
  <si>
    <t>Servicio Regional de Salud:</t>
  </si>
  <si>
    <t>Establecimiento:</t>
  </si>
  <si>
    <t>Estimación de Ingresos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</si>
  <si>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</si>
  <si>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</si>
  <si>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</si>
  <si>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</si>
  <si>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Transferencias Corrientes </t>
  </si>
  <si>
    <t xml:space="preserve">      Total Ingresos RD$</t>
  </si>
  <si>
    <t>Estimación de Gastos</t>
  </si>
  <si>
    <t>Tipo</t>
  </si>
  <si>
    <t>Objeto</t>
  </si>
  <si>
    <t>Cuenta</t>
  </si>
  <si>
    <t>Sub-Cuenta</t>
  </si>
  <si>
    <t>Auxiliar</t>
  </si>
  <si>
    <t>Descripción Gasto por Cuenta</t>
  </si>
  <si>
    <t>Consultas Externa</t>
  </si>
  <si>
    <t>Emergencias</t>
  </si>
  <si>
    <t>Hospitalización</t>
  </si>
  <si>
    <t>Apoyo Diagnóstico</t>
  </si>
  <si>
    <t>Servicios de Apoyo</t>
  </si>
  <si>
    <t>Total RD$</t>
  </si>
  <si>
    <t>%</t>
  </si>
  <si>
    <t>Servicios de Laboratorios y Banco de Sangre</t>
  </si>
  <si>
    <t>Servicios de Imágenes RX</t>
  </si>
  <si>
    <t>Gestión de Usuario y Educación para la Salud</t>
  </si>
  <si>
    <t>Gestión Técnica y Administrativa</t>
  </si>
  <si>
    <t>Egresos</t>
  </si>
  <si>
    <t>Servicios Personales</t>
  </si>
  <si>
    <t>Remuneraciones</t>
  </si>
  <si>
    <t>Remuneraciones al personal fijo</t>
  </si>
  <si>
    <t>`01</t>
  </si>
  <si>
    <t>Sueldos fijos</t>
  </si>
  <si>
    <t>`02</t>
  </si>
  <si>
    <t>Sueldos a medicos</t>
  </si>
  <si>
    <t>`05</t>
  </si>
  <si>
    <t>Incentivos y escalafón</t>
  </si>
  <si>
    <t>`06</t>
  </si>
  <si>
    <t>Nuevas plazas a medicos</t>
  </si>
  <si>
    <t>Remuneraciones al personal con carácter transitorio</t>
  </si>
  <si>
    <t>`03</t>
  </si>
  <si>
    <t>Suplencias</t>
  </si>
  <si>
    <t>Sueldo al personal nominal en período probatorio</t>
  </si>
  <si>
    <t xml:space="preserve"> Jornales</t>
  </si>
  <si>
    <t>`08</t>
  </si>
  <si>
    <t>Empleados temporales</t>
  </si>
  <si>
    <t>`09</t>
  </si>
  <si>
    <t>Personal de carácter eventual</t>
  </si>
  <si>
    <t>`11</t>
  </si>
  <si>
    <t>Interinato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</si>
  <si>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</si>
  <si>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</si>
  <si>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</si>
  <si>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</si>
  <si>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</si>
  <si>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`04</t>
  </si>
  <si>
    <t>Proporción de vacaciones no disfrutadas</t>
  </si>
  <si>
    <t>Sobresueldos</t>
  </si>
  <si>
    <t>Primas por antigüedad</t>
  </si>
  <si>
    <t>Compensación</t>
  </si>
  <si>
    <t>Pago de horas extraordinarias, Horas extraordinarias fin de año (Reglamento 523-09)</t>
  </si>
  <si>
    <t>Prima de transporte</t>
  </si>
  <si>
    <t>Compensación servicios de Seguridad</t>
  </si>
  <si>
    <t>Incentivo por rendimiento individual</t>
  </si>
  <si>
    <t>`07</t>
  </si>
  <si>
    <t>Compensación por distancia</t>
  </si>
  <si>
    <t>Compensaciones especiales</t>
  </si>
  <si>
    <t>Bono por desempeño</t>
  </si>
  <si>
    <t>`10</t>
  </si>
  <si>
    <t>Compensación por cumplimiento de indicadores</t>
  </si>
  <si>
    <t>Dietas y Gastos de Representación</t>
  </si>
  <si>
    <t>Gastos de representación</t>
  </si>
  <si>
    <t>Gastos de representación en el país</t>
  </si>
  <si>
    <t>Gastos de representación en el exterior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</si>
  <si>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</si>
  <si>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</si>
  <si>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</si>
  <si>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</si>
  <si>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</si>
  <si>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</si>
  <si>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</si>
  <si>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Servicios telefónico de larga distancia</t>
  </si>
  <si>
    <t>Teléfono local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</si>
  <si>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</si>
  <si>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</si>
  <si>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</si>
  <si>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</si>
  <si>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</si>
  <si>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</si>
  <si>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</si>
  <si>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</si>
  <si>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</si>
  <si>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</si>
  <si>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</si>
  <si>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</si>
  <si>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</si>
  <si>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 y gastos de transporte</t>
  </si>
  <si>
    <t>Fletes</t>
  </si>
  <si>
    <t>Peaje</t>
  </si>
  <si>
    <t>Alquileres y Rentas</t>
  </si>
  <si>
    <t>Alquilleres y rentas de edificios y locales</t>
  </si>
  <si>
    <t>Alquileres de máquinas y equipos de producción</t>
  </si>
  <si>
    <t>Alquileres de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</si>
  <si>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</si>
  <si>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</si>
  <si>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</si>
  <si>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</si>
  <si>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</si>
  <si>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</si>
  <si>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</si>
  <si>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Derechos de uso</t>
  </si>
  <si>
    <t>Licencias informaticas</t>
  </si>
  <si>
    <t>Seguros</t>
  </si>
  <si>
    <t>Seguro de bienes inmuebles e infraestructura</t>
  </si>
  <si>
    <t>Seguro de bienes muebles</t>
  </si>
  <si>
    <t>Seguros de personas</t>
  </si>
  <si>
    <t>Otros seguros</t>
  </si>
  <si>
    <t>Servicios de Conservación, Reparaciones Menores e Instalaciones Temporales</t>
  </si>
  <si>
    <t>Contratación de mantenimiento y reparaciones menores</t>
  </si>
  <si>
    <t>Mantenimiento y reparaciones menores en edificaciones</t>
  </si>
  <si>
    <t>Mantenimiento y reparación de Instalaciones eléctricas</t>
  </si>
  <si>
    <t>Mantenimiento y reparación, servicios de pintura y sus derivados</t>
  </si>
  <si>
    <t>`99</t>
  </si>
  <si>
    <t>Otros mantenimientos, reparaciones y sus derivados, no identificados precedentamente.</t>
  </si>
  <si>
    <t>Mantenimientos y reparacion de maquinarias y equipos</t>
  </si>
  <si>
    <t>Mantenimiento y reparación de mobiliarios y equipos de oficina</t>
  </si>
  <si>
    <t>Mantenimiento y reparación de equipo tecnologia e informacion</t>
  </si>
  <si>
    <t>Mantenimiento y reparación de equipo de educacionales, deportivos y recreativos</t>
  </si>
  <si>
    <t>Mantenimiento y reparación de equipos medicos, sanitarios y de laboratorio</t>
  </si>
  <si>
    <t>Mantenimiento y reparación de equipos de comunicación</t>
  </si>
  <si>
    <t>Mantenimiento y reparación de equipos de transporte, tracción y elevación</t>
  </si>
  <si>
    <t>Mantenimiento y reparación de equipos industriales y producción</t>
  </si>
  <si>
    <t>Servicio de mantenimiento, reparación, desmonte e instalación</t>
  </si>
  <si>
    <t>Otros servicios de mantenimiento, reparación, desmonte e instalación</t>
  </si>
  <si>
    <t>Instalaciones temporales</t>
  </si>
  <si>
    <t>Otros Servicios No Incluidos en conceptos anteriores</t>
  </si>
  <si>
    <t>Gastos y representación judiciales</t>
  </si>
  <si>
    <t xml:space="preserve">Comisiones y gastos </t>
  </si>
  <si>
    <t>Comisiones y gastos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</si>
  <si>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</si>
  <si>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</si>
  <si>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</si>
  <si>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</si>
  <si>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</si>
  <si>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Servicio de organización de eventos, festividades y actividades de entretenimiento</t>
  </si>
  <si>
    <t>Eventos generals</t>
  </si>
  <si>
    <t>Festividades</t>
  </si>
  <si>
    <t>Servicios Técnicos y Profesionales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</si>
  <si>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</si>
  <si>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</si>
  <si>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</si>
  <si>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</si>
  <si>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</si>
  <si>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</si>
  <si>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</si>
  <si>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</si>
  <si>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</si>
  <si>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</si>
  <si>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Servicios de alimentación</t>
  </si>
  <si>
    <t>Servicio de alimentación</t>
  </si>
  <si>
    <t>Servicios de catering</t>
  </si>
  <si>
    <t>Materiales y Suministros</t>
  </si>
  <si>
    <t>Alimentos y Productos Agroforestales</t>
  </si>
  <si>
    <t>Alimentos y bebidas para personas</t>
  </si>
  <si>
    <t>Productos agroforestales y pecuarios</t>
  </si>
  <si>
    <t>Productos agrícolas</t>
  </si>
  <si>
    <t>Productos forestales</t>
  </si>
  <si>
    <t>Madera, corcho y sus manufacturas</t>
  </si>
  <si>
    <t>Textiles y Vestuarios</t>
  </si>
  <si>
    <t>Hilados, fibras y telas</t>
  </si>
  <si>
    <t>Acabados textiles</t>
  </si>
  <si>
    <t>Prendas de vestir</t>
  </si>
  <si>
    <t>Calzados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</si>
  <si>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</si>
  <si>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</si>
  <si>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</si>
  <si>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</si>
  <si>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</si>
  <si>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Productos Farmacéuticos</t>
  </si>
  <si>
    <t>Productos medicinales para uso humano</t>
  </si>
  <si>
    <t>Productos de Cuero, Caucho y Plasticos</t>
  </si>
  <si>
    <t>Producto de cuero</t>
  </si>
  <si>
    <t>Llantas y neumáticos</t>
  </si>
  <si>
    <t>Productos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</si>
  <si>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</si>
  <si>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</si>
  <si>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</si>
  <si>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</si>
  <si>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</si>
  <si>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</si>
  <si>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yeso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</si>
  <si>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</si>
  <si>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</si>
  <si>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</si>
  <si>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</si>
  <si>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</si>
  <si>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Herramientas menores</t>
  </si>
  <si>
    <t>Productos de hojalata</t>
  </si>
  <si>
    <t xml:space="preserve">Productos de metálicos </t>
  </si>
  <si>
    <t>Minerales</t>
  </si>
  <si>
    <t>Piedra, arcilla y arena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</si>
  <si>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</si>
  <si>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</si>
  <si>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</si>
  <si>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</si>
  <si>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</si>
  <si>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</si>
  <si>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</si>
  <si>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</si>
  <si>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</si>
  <si>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Fotoquímicos</t>
  </si>
  <si>
    <t>Productos Químicos de uso Personal</t>
  </si>
  <si>
    <t>Insecticidas, Fumigantes y Otros</t>
  </si>
  <si>
    <t>Pinturas, Lacas, Barnices, Diluyentes y Absorbentes para Pinturas</t>
  </si>
  <si>
    <t>Productos y Utiles Varios</t>
  </si>
  <si>
    <t>Material para limpieza e higiene</t>
  </si>
  <si>
    <t>Material para limpieza</t>
  </si>
  <si>
    <t>Utiles, materiales de limpieza e higiene personal</t>
  </si>
  <si>
    <t>Utiles y materiales de escritorio, oficina, informática y de enseñanza</t>
  </si>
  <si>
    <t>Utiles y materiales de escritorio, oficina e informática</t>
  </si>
  <si>
    <t>Utiles y materiales escolares y de enseñanza</t>
  </si>
  <si>
    <t>Utiles menores médico- quirúrgicos y de laboratorio</t>
  </si>
  <si>
    <t>Utiles de cocina y comedor</t>
  </si>
  <si>
    <t>Productos eléctricos y afines</t>
  </si>
  <si>
    <t>Repuestos y accesorios menores</t>
  </si>
  <si>
    <t>Productos y útiles varios no identificados precedentemente (n.i.p.)</t>
  </si>
  <si>
    <t>Transferencias Corrientes</t>
  </si>
  <si>
    <t xml:space="preserve"> Transferencias Corrientes Al Sector Privado</t>
  </si>
  <si>
    <t>Ayudas Y Donaciones A Personas</t>
  </si>
  <si>
    <t>Ayudas Y Donaciones Programadas A Hogares Y Personas</t>
  </si>
  <si>
    <t>Ayudas Y Donaciones Ocasionales A Hogares Y Personas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</si>
  <si>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</si>
  <si>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</si>
  <si>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</si>
  <si>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Transferencias corrientes a empresas públicas no financieras </t>
  </si>
  <si>
    <t>Transferencias corrientes a empresas públicas no financieras nacionales</t>
  </si>
  <si>
    <t>Transferencias corrientes a empresas públicas no financieras nacionales   para pago de electricidad no cortable.</t>
  </si>
  <si>
    <t>Transferencias de Corrientes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</si>
  <si>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</si>
  <si>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</si>
  <si>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</si>
  <si>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Muebles, equipos de oficina y estantería</t>
  </si>
  <si>
    <t>Muebles de alojamiento</t>
  </si>
  <si>
    <t>Equipos de tecnología de la información y comunicación</t>
  </si>
  <si>
    <t>Electrodomesticos</t>
  </si>
  <si>
    <t>Otros mobiliarios y equipos no identificados precedentemente</t>
  </si>
  <si>
    <t xml:space="preserve">Mobiliario y Equipo Audiovisual, Recreativo y Educacional </t>
  </si>
  <si>
    <t>Equipos y aparatos audiovisuales</t>
  </si>
  <si>
    <t>Cámaras fotográficas y de video</t>
  </si>
  <si>
    <t>Mobiliario y equipos educacional y  recreativos</t>
  </si>
  <si>
    <t>Equipo e Instrumental, Científico Y Laboratorio</t>
  </si>
  <si>
    <t>Equipo médico y de laboratorio</t>
  </si>
  <si>
    <t>Instrumental médico y de laboratorio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</si>
  <si>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</si>
  <si>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</si>
  <si>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</si>
  <si>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</si>
  <si>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</si>
  <si>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</si>
  <si>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Sistemas y equipos de climatización</t>
  </si>
  <si>
    <t>Equipo de comunicación, telecomunicaciones y señalamiento</t>
  </si>
  <si>
    <t>Equipo de generación eléctrica, aparatos y accesorios eléctricos</t>
  </si>
  <si>
    <t>Equipos de defensa y seguridad</t>
  </si>
  <si>
    <t>Equipos de defensa de defensa</t>
  </si>
  <si>
    <t>Bienes Intangibles</t>
  </si>
  <si>
    <t>Programas de informática y base de datos</t>
  </si>
  <si>
    <t>Programas de informática</t>
  </si>
  <si>
    <t>Base de datos</t>
  </si>
  <si>
    <t>Estudios de preinversión</t>
  </si>
  <si>
    <t>Licencias informáticas e intelectuales, industriales y comerciales</t>
  </si>
  <si>
    <t>Licencias Informáticas</t>
  </si>
  <si>
    <t>Otros activos intangibles</t>
  </si>
  <si>
    <t>Obras</t>
  </si>
  <si>
    <t>Obras En Edificaciones</t>
  </si>
  <si>
    <t>Obras para edificación no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</si>
</sst>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Display"/>
      <family val="1"/>
      <scheme val="major"/>
    </font>
    <font>
      <sz val="10"/>
      <color theme="1"/>
      <name val="Aptos Display"/>
      <family val="1"/>
      <scheme val="major"/>
    </font>
    <font>
      <sz val="10"/>
      <name val="Aptos Display"/>
      <family val="1"/>
      <scheme val="major"/>
    </font>
    <font>
      <sz val="10"/>
      <name val="Goudy Old Style"/>
      <family val="1"/>
    </font>
    <font>
      <b/>
      <sz val="10"/>
      <name val="Aptos Display"/>
      <family val="1"/>
      <scheme val="major"/>
    </font>
    <font>
      <b/>
      <sz val="9"/>
      <name val="Aptos Display"/>
      <family val="1"/>
      <scheme val="major"/>
    </font>
    <font>
      <b/>
      <sz val="8"/>
      <name val="Aptos Display"/>
      <family val="1"/>
      <scheme val="maj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Goudy Old Style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0" xfId="2" applyFill="1"/>
    <xf numFmtId="0" fontId="3" fillId="0" borderId="0" xfId="2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4" borderId="4" xfId="0" applyFont="1" applyFill="1" applyBorder="1" applyProtection="1">
      <protection locked="0"/>
    </xf>
    <xf numFmtId="0" fontId="6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0" fontId="6" fillId="4" borderId="0" xfId="0" applyFont="1" applyFill="1" applyAlignment="1">
      <alignment horizontal="left"/>
    </xf>
    <xf numFmtId="0" fontId="6" fillId="4" borderId="5" xfId="0" applyFont="1" applyFill="1" applyBorder="1" applyAlignment="1">
      <alignment horizontal="left"/>
    </xf>
    <xf numFmtId="0" fontId="8" fillId="5" borderId="4" xfId="0" applyFont="1" applyFill="1" applyBorder="1" applyAlignment="1" applyProtection="1">
      <alignment horizontal="left"/>
      <protection locked="0"/>
    </xf>
    <xf numFmtId="0" fontId="9" fillId="5" borderId="0" xfId="0" applyFont="1" applyFill="1"/>
    <xf numFmtId="0" fontId="9" fillId="5" borderId="5" xfId="0" applyFont="1" applyFill="1" applyBorder="1"/>
    <xf numFmtId="0" fontId="10" fillId="6" borderId="4" xfId="0" applyFont="1" applyFill="1" applyBorder="1" applyAlignment="1">
      <alignment horizontal="left"/>
    </xf>
    <xf numFmtId="0" fontId="10" fillId="6" borderId="0" xfId="0" applyFont="1" applyFill="1"/>
    <xf numFmtId="0" fontId="11" fillId="6" borderId="0" xfId="0" applyFont="1" applyFill="1"/>
    <xf numFmtId="0" fontId="11" fillId="6" borderId="0" xfId="2" applyFont="1" applyFill="1"/>
    <xf numFmtId="4" fontId="10" fillId="6" borderId="0" xfId="0" applyNumberFormat="1" applyFont="1" applyFill="1"/>
    <xf numFmtId="4" fontId="10" fillId="6" borderId="0" xfId="0" applyNumberFormat="1" applyFont="1" applyFill="1" applyProtection="1">
      <protection locked="0"/>
    </xf>
    <xf numFmtId="0" fontId="3" fillId="6" borderId="5" xfId="2" applyFill="1" applyBorder="1"/>
    <xf numFmtId="0" fontId="10" fillId="6" borderId="4" xfId="3" applyFont="1" applyFill="1" applyBorder="1" applyAlignment="1">
      <alignment horizontal="left" indent="2"/>
    </xf>
    <xf numFmtId="4" fontId="10" fillId="6" borderId="6" xfId="0" applyNumberFormat="1" applyFont="1" applyFill="1" applyBorder="1"/>
    <xf numFmtId="0" fontId="12" fillId="7" borderId="4" xfId="0" applyFont="1" applyFill="1" applyBorder="1" applyAlignment="1">
      <alignment horizontal="left"/>
    </xf>
    <xf numFmtId="0" fontId="10" fillId="7" borderId="0" xfId="0" applyFont="1" applyFill="1"/>
    <xf numFmtId="0" fontId="11" fillId="7" borderId="0" xfId="0" applyFont="1" applyFill="1"/>
    <xf numFmtId="0" fontId="11" fillId="7" borderId="0" xfId="2" applyFont="1" applyFill="1"/>
    <xf numFmtId="4" fontId="12" fillId="7" borderId="7" xfId="0" applyNumberFormat="1" applyFont="1" applyFill="1" applyBorder="1"/>
    <xf numFmtId="4" fontId="10" fillId="7" borderId="0" xfId="0" applyNumberFormat="1" applyFont="1" applyFill="1" applyProtection="1">
      <protection locked="0"/>
    </xf>
    <xf numFmtId="0" fontId="3" fillId="7" borderId="5" xfId="2" applyFill="1" applyBorder="1"/>
    <xf numFmtId="0" fontId="12" fillId="5" borderId="4" xfId="0" applyFont="1" applyFill="1" applyBorder="1" applyProtection="1">
      <protection locked="0"/>
    </xf>
    <xf numFmtId="0" fontId="12" fillId="5" borderId="0" xfId="0" applyFont="1" applyFill="1" applyProtection="1">
      <protection locked="0"/>
    </xf>
    <xf numFmtId="0" fontId="12" fillId="5" borderId="5" xfId="0" applyFont="1" applyFill="1" applyBorder="1" applyProtection="1">
      <protection locked="0"/>
    </xf>
    <xf numFmtId="0" fontId="13" fillId="7" borderId="8" xfId="4" applyFont="1" applyFill="1" applyBorder="1" applyAlignment="1">
      <alignment horizontal="center" textRotation="90"/>
    </xf>
    <xf numFmtId="0" fontId="13" fillId="7" borderId="9" xfId="4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/>
    </xf>
    <xf numFmtId="0" fontId="13" fillId="7" borderId="8" xfId="4" applyFont="1" applyFill="1" applyBorder="1" applyAlignment="1">
      <alignment horizontal="center" vertical="center"/>
    </xf>
    <xf numFmtId="0" fontId="13" fillId="7" borderId="9" xfId="4" applyFont="1" applyFill="1" applyBorder="1" applyAlignment="1">
      <alignment horizontal="center" vertical="center" wrapText="1"/>
    </xf>
    <xf numFmtId="0" fontId="13" fillId="7" borderId="10" xfId="4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 wrapText="1"/>
    </xf>
    <xf numFmtId="0" fontId="13" fillId="7" borderId="10" xfId="4" applyFont="1" applyFill="1" applyBorder="1" applyAlignment="1">
      <alignment horizontal="center" vertical="center" wrapText="1"/>
    </xf>
    <xf numFmtId="0" fontId="15" fillId="9" borderId="9" xfId="4" applyFont="1" applyFill="1" applyBorder="1" applyAlignment="1">
      <alignment vertical="top"/>
    </xf>
    <xf numFmtId="0" fontId="2" fillId="9" borderId="9" xfId="4" applyFont="1" applyFill="1" applyBorder="1" applyAlignment="1">
      <alignment horizontal="center" vertical="top"/>
    </xf>
    <xf numFmtId="0" fontId="2" fillId="9" borderId="9" xfId="4" applyFont="1" applyFill="1" applyBorder="1" applyAlignment="1">
      <alignment vertical="top"/>
    </xf>
    <xf numFmtId="164" fontId="2" fillId="9" borderId="9" xfId="5" applyNumberFormat="1" applyFont="1" applyFill="1" applyBorder="1" applyAlignment="1" applyProtection="1">
      <alignment vertical="top"/>
      <protection hidden="1"/>
    </xf>
    <xf numFmtId="0" fontId="15" fillId="10" borderId="11" xfId="4" applyFont="1" applyFill="1" applyBorder="1"/>
    <xf numFmtId="0" fontId="2" fillId="10" borderId="11" xfId="4" applyFont="1" applyFill="1" applyBorder="1" applyAlignment="1">
      <alignment horizontal="center"/>
    </xf>
    <xf numFmtId="0" fontId="2" fillId="10" borderId="11" xfId="4" applyFont="1" applyFill="1" applyBorder="1" applyAlignment="1">
      <alignment horizontal="center" vertical="top"/>
    </xf>
    <xf numFmtId="0" fontId="2" fillId="10" borderId="11" xfId="2" applyFont="1" applyFill="1" applyBorder="1"/>
    <xf numFmtId="164" fontId="2" fillId="10" borderId="11" xfId="5" applyNumberFormat="1" applyFont="1" applyFill="1" applyBorder="1" applyAlignment="1" applyProtection="1">
      <alignment vertical="top"/>
      <protection hidden="1"/>
    </xf>
    <xf numFmtId="0" fontId="15" fillId="11" borderId="11" xfId="4" applyFont="1" applyFill="1" applyBorder="1" applyAlignment="1">
      <alignment vertical="top"/>
    </xf>
    <xf numFmtId="0" fontId="2" fillId="11" borderId="11" xfId="4" applyFont="1" applyFill="1" applyBorder="1" applyAlignment="1">
      <alignment horizontal="center" vertical="top"/>
    </xf>
    <xf numFmtId="0" fontId="2" fillId="11" borderId="11" xfId="2" applyFont="1" applyFill="1" applyBorder="1" applyAlignment="1">
      <alignment vertical="top"/>
    </xf>
    <xf numFmtId="164" fontId="2" fillId="11" borderId="11" xfId="5" applyNumberFormat="1" applyFont="1" applyFill="1" applyBorder="1" applyAlignment="1" applyProtection="1">
      <alignment vertical="top"/>
      <protection hidden="1"/>
    </xf>
    <xf numFmtId="0" fontId="15" fillId="2" borderId="11" xfId="4" applyFont="1" applyFill="1" applyBorder="1" applyAlignment="1">
      <alignment vertical="top"/>
    </xf>
    <xf numFmtId="0" fontId="2" fillId="2" borderId="11" xfId="4" applyFont="1" applyFill="1" applyBorder="1" applyAlignment="1">
      <alignment horizontal="center" vertical="top"/>
    </xf>
    <xf numFmtId="0" fontId="2" fillId="2" borderId="11" xfId="2" applyFont="1" applyFill="1" applyBorder="1" applyAlignment="1">
      <alignment vertical="top"/>
    </xf>
    <xf numFmtId="164" fontId="2" fillId="2" borderId="11" xfId="5" applyNumberFormat="1" applyFont="1" applyFill="1" applyBorder="1" applyAlignment="1" applyProtection="1">
      <alignment vertical="top"/>
      <protection hidden="1"/>
    </xf>
    <xf numFmtId="164" fontId="2" fillId="6" borderId="11" xfId="5" applyNumberFormat="1" applyFont="1" applyFill="1" applyBorder="1" applyAlignment="1" applyProtection="1">
      <alignment horizontal="right" vertical="top"/>
    </xf>
    <xf numFmtId="0" fontId="16" fillId="2" borderId="11" xfId="4" applyFont="1" applyFill="1" applyBorder="1" applyAlignment="1">
      <alignment vertical="top"/>
    </xf>
    <xf numFmtId="0" fontId="17" fillId="2" borderId="11" xfId="4" applyFont="1" applyFill="1" applyBorder="1" applyAlignment="1">
      <alignment horizontal="center" vertical="top"/>
    </xf>
    <xf numFmtId="0" fontId="17" fillId="2" borderId="11" xfId="4" applyFont="1" applyFill="1" applyBorder="1" applyAlignment="1">
      <alignment vertical="top"/>
    </xf>
    <xf numFmtId="164" fontId="17" fillId="2" borderId="11" xfId="5" applyNumberFormat="1" applyFont="1" applyFill="1" applyBorder="1" applyAlignment="1" applyProtection="1">
      <alignment vertical="top"/>
      <protection locked="0"/>
    </xf>
    <xf numFmtId="164" fontId="17" fillId="2" borderId="11" xfId="5" applyNumberFormat="1" applyFont="1" applyFill="1" applyBorder="1" applyAlignment="1" applyProtection="1">
      <alignment vertical="top"/>
    </xf>
    <xf numFmtId="164" fontId="17" fillId="6" borderId="11" xfId="5" applyNumberFormat="1" applyFont="1" applyFill="1" applyBorder="1" applyAlignment="1" applyProtection="1">
      <alignment horizontal="right" vertical="top"/>
    </xf>
    <xf numFmtId="0" fontId="17" fillId="2" borderId="11" xfId="2" applyFont="1" applyFill="1" applyBorder="1" applyAlignment="1">
      <alignment vertical="top"/>
    </xf>
    <xf numFmtId="164" fontId="17" fillId="2" borderId="11" xfId="5" applyNumberFormat="1" applyFont="1" applyFill="1" applyBorder="1" applyAlignment="1" applyProtection="1">
      <alignment vertical="top"/>
      <protection hidden="1"/>
    </xf>
    <xf numFmtId="164" fontId="17" fillId="6" borderId="11" xfId="5" applyNumberFormat="1" applyFont="1" applyFill="1" applyBorder="1" applyAlignment="1" applyProtection="1">
      <alignment horizontal="right" vertical="top"/>
      <protection hidden="1"/>
    </xf>
    <xf numFmtId="0" fontId="17" fillId="2" borderId="11" xfId="2" applyFont="1" applyFill="1" applyBorder="1" applyAlignment="1" applyProtection="1">
      <alignment vertical="top"/>
      <protection locked="0"/>
    </xf>
    <xf numFmtId="0" fontId="17" fillId="2" borderId="11" xfId="2" applyFont="1" applyFill="1" applyBorder="1" applyAlignment="1">
      <alignment vertical="top" wrapText="1"/>
    </xf>
    <xf numFmtId="0" fontId="2" fillId="2" borderId="11" xfId="4" applyFont="1" applyFill="1" applyBorder="1" applyAlignment="1">
      <alignment vertical="top"/>
    </xf>
    <xf numFmtId="0" fontId="16" fillId="2" borderId="11" xfId="4" applyFont="1" applyFill="1" applyBorder="1"/>
    <xf numFmtId="0" fontId="17" fillId="2" borderId="11" xfId="2" applyFont="1" applyFill="1" applyBorder="1"/>
    <xf numFmtId="164" fontId="2" fillId="2" borderId="11" xfId="5" applyNumberFormat="1" applyFont="1" applyFill="1" applyBorder="1" applyAlignment="1" applyProtection="1">
      <alignment vertical="top"/>
    </xf>
    <xf numFmtId="164" fontId="2" fillId="6" borderId="11" xfId="5" applyNumberFormat="1" applyFont="1" applyFill="1" applyBorder="1" applyAlignment="1" applyProtection="1">
      <alignment horizontal="right" vertical="top"/>
      <protection hidden="1"/>
    </xf>
    <xf numFmtId="0" fontId="15" fillId="2" borderId="11" xfId="4" applyFont="1" applyFill="1" applyBorder="1"/>
    <xf numFmtId="0" fontId="2" fillId="2" borderId="11" xfId="2" applyFont="1" applyFill="1" applyBorder="1"/>
    <xf numFmtId="164" fontId="2" fillId="11" borderId="11" xfId="5" applyNumberFormat="1" applyFont="1" applyFill="1" applyBorder="1" applyAlignment="1" applyProtection="1">
      <alignment vertical="top"/>
    </xf>
    <xf numFmtId="164" fontId="2" fillId="11" borderId="11" xfId="5" applyNumberFormat="1" applyFont="1" applyFill="1" applyBorder="1" applyAlignment="1" applyProtection="1">
      <alignment horizontal="right" vertical="top"/>
      <protection hidden="1"/>
    </xf>
    <xf numFmtId="0" fontId="17" fillId="2" borderId="11" xfId="2" applyFont="1" applyFill="1" applyBorder="1" applyAlignment="1">
      <alignment wrapText="1"/>
    </xf>
    <xf numFmtId="0" fontId="17" fillId="2" borderId="11" xfId="4" applyFont="1" applyFill="1" applyBorder="1" applyAlignment="1">
      <alignment vertical="top" wrapText="1"/>
    </xf>
    <xf numFmtId="0" fontId="17" fillId="2" borderId="11" xfId="4" applyFont="1" applyFill="1" applyBorder="1" applyAlignment="1">
      <alignment horizontal="center" vertical="top" wrapText="1"/>
    </xf>
    <xf numFmtId="0" fontId="2" fillId="2" borderId="11" xfId="2" applyFont="1" applyFill="1" applyBorder="1" applyAlignment="1">
      <alignment vertical="top" wrapText="1"/>
    </xf>
    <xf numFmtId="164" fontId="2" fillId="2" borderId="11" xfId="5" applyNumberFormat="1" applyFont="1" applyFill="1" applyBorder="1" applyAlignment="1" applyProtection="1">
      <alignment vertical="top"/>
      <protection locked="0"/>
    </xf>
    <xf numFmtId="164" fontId="2" fillId="10" borderId="11" xfId="5" applyNumberFormat="1" applyFont="1" applyFill="1" applyBorder="1" applyAlignment="1" applyProtection="1">
      <alignment horizontal="right" vertical="top"/>
      <protection hidden="1"/>
    </xf>
    <xf numFmtId="0" fontId="16" fillId="2" borderId="12" xfId="4" applyFont="1" applyFill="1" applyBorder="1" applyAlignment="1">
      <alignment vertical="top"/>
    </xf>
    <xf numFmtId="0" fontId="17" fillId="2" borderId="12" xfId="4" applyFont="1" applyFill="1" applyBorder="1" applyAlignment="1">
      <alignment horizontal="center" vertical="top"/>
    </xf>
    <xf numFmtId="0" fontId="17" fillId="2" borderId="12" xfId="2" applyFont="1" applyFill="1" applyBorder="1" applyAlignment="1">
      <alignment vertical="top" wrapText="1"/>
    </xf>
    <xf numFmtId="43" fontId="16" fillId="2" borderId="12" xfId="1" applyFont="1" applyFill="1" applyBorder="1" applyProtection="1">
      <protection locked="0"/>
    </xf>
    <xf numFmtId="164" fontId="17" fillId="2" borderId="12" xfId="5" applyNumberFormat="1" applyFont="1" applyFill="1" applyBorder="1" applyAlignment="1" applyProtection="1">
      <alignment vertical="center"/>
      <protection hidden="1"/>
    </xf>
    <xf numFmtId="164" fontId="17" fillId="6" borderId="12" xfId="5" applyNumberFormat="1" applyFont="1" applyFill="1" applyBorder="1" applyAlignment="1" applyProtection="1">
      <alignment horizontal="right" vertical="center"/>
      <protection hidden="1"/>
    </xf>
    <xf numFmtId="0" fontId="18" fillId="2" borderId="0" xfId="2" applyFont="1" applyFill="1"/>
    <xf numFmtId="0" fontId="18" fillId="0" borderId="0" xfId="2" applyFont="1"/>
  </cellXfs>
  <cellStyles count="6">
    <cellStyle name="Millares" xfId="1" builtinId="3"/>
    <cellStyle name="Millares 2" xfId="5" xr:uid="{8785DEFE-6A8B-4B9A-A553-62FCC930E4D9}"/>
    <cellStyle name="Normal" xfId="0" builtinId="0"/>
    <cellStyle name="Normal 2" xfId="3" xr:uid="{24D2DDB6-228F-4A0E-A3F9-F235226B768D}"/>
    <cellStyle name="Normal 2 2" xfId="4" xr:uid="{B6AFF101-0E7A-43FF-81AB-944585A09DEB}"/>
    <cellStyle name="Normal 3" xfId="2" xr:uid="{78637181-E260-48EB-87BE-1CBB79203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903BA42D-58E8-41F3-A8D6-3246ED166092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4FAC133-CC3A-41B8-A74F-4D23E246FE02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4401295B-B002-45B4-9D6F-9B3FE54F2F08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75B8C265-3805-4665-8E62-53B32A6CCA6E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68A99BE8-CCBE-40ED-9A4C-09FDDBDD3D88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D95A0818-AD0D-4237-B93C-6966365ADDBD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347E3FA3-B83C-4DF3-AC33-EB198D4F4A65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E4CC33B6-9624-41D3-8E0D-F17DC99EE54F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59231652-FDFC-4840-92B0-1A9C096A7660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55DFFD6B-306C-4F45-B660-B316F7921583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9F16CD6E-C841-40CB-8AFC-DB38FFC9CF0F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2D877372-5FA8-4C2D-90D2-4BCF07D01744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50B4228A-C565-4039-8393-24C4E0AC9914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D0ED73F5-5E03-44B4-9252-3931E4E0DBA5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A5BD471B-4B28-4CB2-913A-1653AE621574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2CA02DE3-EB83-469D-83A8-845013B2ED2E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C17E57B-F458-4B16-90AB-B86A0DF9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86163745-EC8E-4F7D-BD56-004111BC3D09}"/>
            </a:ext>
          </a:extLst>
        </xdr:cNvPr>
        <xdr:cNvSpPr txBox="1">
          <a:spLocks noChangeArrowheads="1"/>
        </xdr:cNvSpPr>
      </xdr:nvSpPr>
      <xdr:spPr bwMode="auto">
        <a:xfrm>
          <a:off x="1984375" y="268014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C4D347F-D506-4BA7-80E8-5F63F7730B54}"/>
            </a:ext>
          </a:extLst>
        </xdr:cNvPr>
        <xdr:cNvSpPr txBox="1">
          <a:spLocks noChangeArrowheads="1"/>
        </xdr:cNvSpPr>
      </xdr:nvSpPr>
      <xdr:spPr bwMode="auto">
        <a:xfrm>
          <a:off x="1984375" y="268014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A3A2F894-871C-44E2-9CD3-E6ECBCCEFFBD}"/>
            </a:ext>
          </a:extLst>
        </xdr:cNvPr>
        <xdr:cNvSpPr txBox="1">
          <a:spLocks noChangeArrowheads="1"/>
        </xdr:cNvSpPr>
      </xdr:nvSpPr>
      <xdr:spPr bwMode="auto">
        <a:xfrm>
          <a:off x="1984375" y="268014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1AB51108-975E-4A22-A568-59E2BF41468E}"/>
            </a:ext>
          </a:extLst>
        </xdr:cNvPr>
        <xdr:cNvSpPr txBox="1">
          <a:spLocks noChangeArrowheads="1"/>
        </xdr:cNvSpPr>
      </xdr:nvSpPr>
      <xdr:spPr bwMode="auto">
        <a:xfrm>
          <a:off x="1984375" y="268014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E7B5CA30-0DC3-41E1-BCFB-A45487321D29}"/>
            </a:ext>
          </a:extLst>
        </xdr:cNvPr>
        <xdr:cNvSpPr txBox="1">
          <a:spLocks noChangeArrowheads="1"/>
        </xdr:cNvSpPr>
      </xdr:nvSpPr>
      <xdr:spPr bwMode="auto">
        <a:xfrm>
          <a:off x="1986280" y="196786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8CB412BF-866A-4B2D-BF90-4886E69B65C2}"/>
            </a:ext>
          </a:extLst>
        </xdr:cNvPr>
        <xdr:cNvSpPr txBox="1">
          <a:spLocks noChangeArrowheads="1"/>
        </xdr:cNvSpPr>
      </xdr:nvSpPr>
      <xdr:spPr bwMode="auto">
        <a:xfrm>
          <a:off x="1984375" y="289064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2B9BA92E-1398-4F1E-8BB3-3EC6E55905A2}"/>
            </a:ext>
          </a:extLst>
        </xdr:cNvPr>
        <xdr:cNvSpPr txBox="1">
          <a:spLocks noChangeArrowheads="1"/>
        </xdr:cNvSpPr>
      </xdr:nvSpPr>
      <xdr:spPr bwMode="auto">
        <a:xfrm>
          <a:off x="1986280" y="196786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484E3ECE-2E45-4260-BB56-2371281289DE}"/>
            </a:ext>
          </a:extLst>
        </xdr:cNvPr>
        <xdr:cNvSpPr txBox="1">
          <a:spLocks noChangeArrowheads="1"/>
        </xdr:cNvSpPr>
      </xdr:nvSpPr>
      <xdr:spPr bwMode="auto">
        <a:xfrm>
          <a:off x="1984375" y="289064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7F0C10F6-9E1F-4568-A7CC-B8DFCD21D633}"/>
            </a:ext>
          </a:extLst>
        </xdr:cNvPr>
        <xdr:cNvSpPr txBox="1">
          <a:spLocks noChangeArrowheads="1"/>
        </xdr:cNvSpPr>
      </xdr:nvSpPr>
      <xdr:spPr bwMode="auto">
        <a:xfrm>
          <a:off x="1986280" y="196786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CB5AAA9-BD7F-4229-A4EF-FA546FECE211}"/>
            </a:ext>
          </a:extLst>
        </xdr:cNvPr>
        <xdr:cNvSpPr txBox="1">
          <a:spLocks noChangeArrowheads="1"/>
        </xdr:cNvSpPr>
      </xdr:nvSpPr>
      <xdr:spPr bwMode="auto">
        <a:xfrm>
          <a:off x="1984375" y="289064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C2A8583C-6264-4C6B-AFBC-431B31872B16}"/>
            </a:ext>
          </a:extLst>
        </xdr:cNvPr>
        <xdr:cNvSpPr txBox="1">
          <a:spLocks noChangeArrowheads="1"/>
        </xdr:cNvSpPr>
      </xdr:nvSpPr>
      <xdr:spPr bwMode="auto">
        <a:xfrm>
          <a:off x="1986280" y="196786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8CA7A37A-74B8-4729-92A3-AD657E10FED4}"/>
            </a:ext>
          </a:extLst>
        </xdr:cNvPr>
        <xdr:cNvSpPr txBox="1">
          <a:spLocks noChangeArrowheads="1"/>
        </xdr:cNvSpPr>
      </xdr:nvSpPr>
      <xdr:spPr bwMode="auto">
        <a:xfrm>
          <a:off x="1984375" y="289064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3D82E897-2373-44CA-9D27-CE3B6BEF5C01}"/>
            </a:ext>
          </a:extLst>
        </xdr:cNvPr>
        <xdr:cNvSpPr txBox="1">
          <a:spLocks noChangeArrowheads="1"/>
        </xdr:cNvSpPr>
      </xdr:nvSpPr>
      <xdr:spPr bwMode="auto">
        <a:xfrm>
          <a:off x="1984375" y="268014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9A35CF50-2F0D-4B96-A020-3CD4967B6DC1}"/>
            </a:ext>
          </a:extLst>
        </xdr:cNvPr>
        <xdr:cNvSpPr txBox="1">
          <a:spLocks noChangeArrowheads="1"/>
        </xdr:cNvSpPr>
      </xdr:nvSpPr>
      <xdr:spPr bwMode="auto">
        <a:xfrm>
          <a:off x="1984375" y="268014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499F3BA-0CB4-4429-A1FF-E736E7B95BC9}"/>
            </a:ext>
          </a:extLst>
        </xdr:cNvPr>
        <xdr:cNvSpPr txBox="1">
          <a:spLocks noChangeArrowheads="1"/>
        </xdr:cNvSpPr>
      </xdr:nvSpPr>
      <xdr:spPr bwMode="auto">
        <a:xfrm>
          <a:off x="1984375" y="268014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978BD5F9-6015-4C8D-9CD1-6E0B60E59CD8}"/>
            </a:ext>
          </a:extLst>
        </xdr:cNvPr>
        <xdr:cNvSpPr txBox="1">
          <a:spLocks noChangeArrowheads="1"/>
        </xdr:cNvSpPr>
      </xdr:nvSpPr>
      <xdr:spPr bwMode="auto">
        <a:xfrm>
          <a:off x="1984375" y="268014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E0E55265-4933-4BF5-B2BF-1CCEBB05DF97}"/>
            </a:ext>
          </a:extLst>
        </xdr:cNvPr>
        <xdr:cNvSpPr txBox="1">
          <a:spLocks noChangeArrowheads="1"/>
        </xdr:cNvSpPr>
      </xdr:nvSpPr>
      <xdr:spPr bwMode="auto">
        <a:xfrm>
          <a:off x="1986280" y="196786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E81F2FA2-F3C7-4B3B-8029-2BD2EBCB77C9}"/>
            </a:ext>
          </a:extLst>
        </xdr:cNvPr>
        <xdr:cNvSpPr txBox="1">
          <a:spLocks noChangeArrowheads="1"/>
        </xdr:cNvSpPr>
      </xdr:nvSpPr>
      <xdr:spPr bwMode="auto">
        <a:xfrm>
          <a:off x="1984375" y="289064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8A0612A6-3B7D-4938-B7C9-81A75D1AC3C3}"/>
            </a:ext>
          </a:extLst>
        </xdr:cNvPr>
        <xdr:cNvSpPr txBox="1">
          <a:spLocks noChangeArrowheads="1"/>
        </xdr:cNvSpPr>
      </xdr:nvSpPr>
      <xdr:spPr bwMode="auto">
        <a:xfrm>
          <a:off x="1986280" y="196786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E4C0BC17-076B-4814-BCC7-D782C9DF3858}"/>
            </a:ext>
          </a:extLst>
        </xdr:cNvPr>
        <xdr:cNvSpPr txBox="1">
          <a:spLocks noChangeArrowheads="1"/>
        </xdr:cNvSpPr>
      </xdr:nvSpPr>
      <xdr:spPr bwMode="auto">
        <a:xfrm>
          <a:off x="1984375" y="289064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943C6CC8-0D5B-40CC-927E-C23289FB2BFE}"/>
            </a:ext>
          </a:extLst>
        </xdr:cNvPr>
        <xdr:cNvSpPr txBox="1">
          <a:spLocks noChangeArrowheads="1"/>
        </xdr:cNvSpPr>
      </xdr:nvSpPr>
      <xdr:spPr bwMode="auto">
        <a:xfrm>
          <a:off x="1986280" y="196786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101322E7-40F7-483E-8F2E-174AED010DD5}"/>
            </a:ext>
          </a:extLst>
        </xdr:cNvPr>
        <xdr:cNvSpPr txBox="1">
          <a:spLocks noChangeArrowheads="1"/>
        </xdr:cNvSpPr>
      </xdr:nvSpPr>
      <xdr:spPr bwMode="auto">
        <a:xfrm>
          <a:off x="1984375" y="289064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F20FBAD0-E8F3-4440-B836-04AB22E93C96}"/>
            </a:ext>
          </a:extLst>
        </xdr:cNvPr>
        <xdr:cNvSpPr txBox="1">
          <a:spLocks noChangeArrowheads="1"/>
        </xdr:cNvSpPr>
      </xdr:nvSpPr>
      <xdr:spPr bwMode="auto">
        <a:xfrm>
          <a:off x="1986280" y="196786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FCEAB81B-5D18-42EF-B590-7E9E2C900862}"/>
            </a:ext>
          </a:extLst>
        </xdr:cNvPr>
        <xdr:cNvSpPr txBox="1">
          <a:spLocks noChangeArrowheads="1"/>
        </xdr:cNvSpPr>
      </xdr:nvSpPr>
      <xdr:spPr bwMode="auto">
        <a:xfrm>
          <a:off x="1984375" y="289064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o%20Alvarez\Downloads\POA-2026-Dr.-Hospital-Julio-Alvarez-Acosta.xlsx" TargetMode="External"/><Relationship Id="rId1" Type="http://schemas.openxmlformats.org/officeDocument/2006/relationships/externalLinkPath" Target="file:///C:\Users\julio%20Alvarez\Downloads\POA-2026-Dr.-Hospital-Julio-Alvarez-Aco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>
        <row r="1">
          <cell r="B1" t="str">
            <v>Plan Operativo Anual</v>
          </cell>
        </row>
        <row r="5">
          <cell r="C5">
            <v>2026</v>
          </cell>
        </row>
        <row r="6">
          <cell r="B6" t="str">
            <v>Cibao Noroeste</v>
          </cell>
        </row>
        <row r="7">
          <cell r="B7" t="str">
            <v>Hospital  Municipal de Castañuelas  Dr. Julio  Alvarez Acosta</v>
          </cell>
        </row>
      </sheetData>
      <sheetData sheetId="1"/>
      <sheetData sheetId="2"/>
      <sheetData sheetId="3"/>
      <sheetData sheetId="4">
        <row r="9">
          <cell r="F9">
            <v>0</v>
          </cell>
        </row>
        <row r="15">
          <cell r="F15">
            <v>48820980.700000003</v>
          </cell>
        </row>
        <row r="16">
          <cell r="F16">
            <v>2198085.2000000002</v>
          </cell>
        </row>
        <row r="17">
          <cell r="F17">
            <v>1440000</v>
          </cell>
        </row>
        <row r="18">
          <cell r="F18">
            <v>0</v>
          </cell>
        </row>
        <row r="21">
          <cell r="F21">
            <v>0</v>
          </cell>
        </row>
        <row r="22">
          <cell r="F22">
            <v>0</v>
          </cell>
        </row>
        <row r="25">
          <cell r="F25">
            <v>456462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CD59-1967-429D-B87C-487CE171BDC1}">
  <dimension ref="A1:AR688"/>
  <sheetViews>
    <sheetView showGridLines="0" tabSelected="1" zoomScaleNormal="100" workbookViewId="0">
      <selection sqref="A1:XFD1048576"/>
    </sheetView>
  </sheetViews>
  <sheetFormatPr baseColWidth="10" defaultColWidth="11.42578125" defaultRowHeight="15.75" x14ac:dyDescent="0.3"/>
  <cols>
    <col min="1" max="1" width="6" style="106" customWidth="1"/>
    <col min="2" max="2" width="5.7109375" style="106" customWidth="1"/>
    <col min="3" max="3" width="6.140625" style="106" customWidth="1"/>
    <col min="4" max="4" width="5.42578125" style="106" customWidth="1"/>
    <col min="5" max="5" width="6.42578125" style="106" customWidth="1"/>
    <col min="6" max="6" width="76.42578125" style="106" customWidth="1"/>
    <col min="7" max="7" width="17" style="106" customWidth="1"/>
    <col min="8" max="8" width="16.5703125" style="106" customWidth="1"/>
    <col min="9" max="9" width="14.85546875" style="106" customWidth="1"/>
    <col min="10" max="10" width="15" style="106" customWidth="1"/>
    <col min="11" max="11" width="14" style="106" customWidth="1"/>
    <col min="12" max="12" width="15.7109375" style="106" customWidth="1"/>
    <col min="13" max="13" width="16.28515625" style="106" customWidth="1"/>
    <col min="14" max="14" width="15.5703125" style="106" customWidth="1"/>
    <col min="15" max="15" width="11.42578125" style="5"/>
    <col min="16" max="44" width="11.42578125" style="4"/>
    <col min="45" max="16384" width="11.42578125" style="5"/>
  </cols>
  <sheetData>
    <row r="1" spans="1:15" ht="15.75" customHeight="1" x14ac:dyDescent="0.2">
      <c r="A1" s="1" t="str">
        <f>+[1]PPNE1!B1</f>
        <v>Plan Operativo Anual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5.75" customHeight="1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5.75" customHeight="1" x14ac:dyDescent="0.25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 ht="15.75" customHeight="1" x14ac:dyDescent="0.25">
      <c r="A4" s="12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</row>
    <row r="5" spans="1:15" ht="15.75" customHeight="1" x14ac:dyDescent="0.25">
      <c r="A5" s="12">
        <f>+[1]PPNE1!C5</f>
        <v>2026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ht="15.75" customHeight="1" x14ac:dyDescent="0.25">
      <c r="A6" s="15" t="s">
        <v>3</v>
      </c>
      <c r="B6" s="16"/>
      <c r="C6" s="16"/>
      <c r="D6" s="16"/>
      <c r="E6" s="16"/>
      <c r="F6" s="17" t="str">
        <f>+[1]PPNE1!B6</f>
        <v>Cibao Noroeste</v>
      </c>
      <c r="G6" s="17"/>
      <c r="H6" s="17"/>
      <c r="I6" s="17"/>
      <c r="J6" s="17"/>
      <c r="K6" s="17"/>
      <c r="L6" s="17"/>
      <c r="M6" s="17"/>
      <c r="N6" s="17"/>
      <c r="O6" s="18"/>
    </row>
    <row r="7" spans="1:15" ht="15.75" customHeight="1" x14ac:dyDescent="0.25">
      <c r="A7" s="19" t="s">
        <v>4</v>
      </c>
      <c r="B7" s="20"/>
      <c r="C7" s="20"/>
      <c r="D7" s="21"/>
      <c r="E7" s="20"/>
      <c r="F7" s="22" t="str">
        <f>+[1]PPNE1!B7</f>
        <v>Hospital  Municipal de Castañuelas  Dr. Julio  Alvarez Acosta</v>
      </c>
      <c r="G7" s="22"/>
      <c r="H7" s="22"/>
      <c r="I7" s="22"/>
      <c r="J7" s="22"/>
      <c r="K7" s="22"/>
      <c r="L7" s="22"/>
      <c r="M7" s="22"/>
      <c r="N7" s="22"/>
      <c r="O7" s="23"/>
    </row>
    <row r="8" spans="1:15" ht="15.75" customHeight="1" x14ac:dyDescent="0.25">
      <c r="A8" s="24" t="s">
        <v>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</row>
    <row r="9" spans="1:15" ht="13.5" x14ac:dyDescent="0.25">
      <c r="A9" s="27" t="s">
        <v>6</v>
      </c>
      <c r="B9" s="28"/>
      <c r="C9" s="28"/>
      <c r="D9" s="28"/>
      <c r="E9" s="29"/>
      <c r="F9" s="30"/>
      <c r="G9" s="31">
        <f>+[1]PPNE3!F16</f>
        <v>2198085.2000000002</v>
      </c>
      <c r="H9" s="32"/>
      <c r="I9" s="32"/>
      <c r="J9" s="32"/>
      <c r="K9" s="32"/>
      <c r="L9" s="32"/>
      <c r="M9" s="32"/>
      <c r="N9" s="32"/>
      <c r="O9" s="33"/>
    </row>
    <row r="10" spans="1:15" ht="13.5" x14ac:dyDescent="0.25">
      <c r="A10" s="27" t="s">
        <v>7</v>
      </c>
      <c r="B10" s="28"/>
      <c r="C10" s="28"/>
      <c r="D10" s="28"/>
      <c r="E10" s="29"/>
      <c r="F10" s="30"/>
      <c r="G10" s="31">
        <f>+[1]PPNE3!F25</f>
        <v>456462</v>
      </c>
      <c r="H10" s="32"/>
      <c r="I10" s="32"/>
      <c r="J10" s="32"/>
      <c r="K10" s="32"/>
      <c r="L10" s="32"/>
      <c r="M10" s="32"/>
      <c r="N10" s="32"/>
      <c r="O10" s="33"/>
    </row>
    <row r="11" spans="1:15" ht="13.5" x14ac:dyDescent="0.25">
      <c r="A11" s="27" t="s">
        <v>8</v>
      </c>
      <c r="B11" s="28"/>
      <c r="C11" s="28"/>
      <c r="D11" s="28"/>
      <c r="E11" s="29"/>
      <c r="F11" s="30"/>
      <c r="G11" s="31">
        <f>+[1]PPNE3!F15</f>
        <v>48820980.700000003</v>
      </c>
      <c r="H11" s="32"/>
      <c r="I11" s="32"/>
      <c r="J11" s="32"/>
      <c r="K11" s="32"/>
      <c r="L11" s="32"/>
      <c r="M11" s="32"/>
      <c r="N11" s="32"/>
      <c r="O11" s="33"/>
    </row>
    <row r="12" spans="1:15" ht="13.5" x14ac:dyDescent="0.25">
      <c r="A12" s="27" t="s">
        <v>9</v>
      </c>
      <c r="B12" s="28"/>
      <c r="C12" s="28"/>
      <c r="D12" s="28"/>
      <c r="E12" s="29"/>
      <c r="F12" s="30"/>
      <c r="G12" s="31">
        <f>+[1]PPNE3!F9+[1]PPNE3!F17+[1]PPNE3!F21+[1]PPNE3!F22</f>
        <v>1440000</v>
      </c>
      <c r="H12" s="32"/>
      <c r="I12" s="32"/>
      <c r="J12" s="32"/>
      <c r="K12" s="32"/>
      <c r="L12" s="32"/>
      <c r="M12" s="32"/>
      <c r="N12" s="32"/>
      <c r="O12" s="33"/>
    </row>
    <row r="13" spans="1:15" ht="13.5" x14ac:dyDescent="0.25">
      <c r="A13" s="34" t="s">
        <v>10</v>
      </c>
      <c r="B13" s="28"/>
      <c r="C13" s="28"/>
      <c r="D13" s="28"/>
      <c r="E13" s="29"/>
      <c r="F13" s="30"/>
      <c r="G13" s="35">
        <f>+[1]PPNE3!F18</f>
        <v>0</v>
      </c>
      <c r="H13" s="32"/>
      <c r="I13" s="32"/>
      <c r="J13" s="32"/>
      <c r="K13" s="32"/>
      <c r="L13" s="32"/>
      <c r="M13" s="32"/>
      <c r="N13" s="32"/>
      <c r="O13" s="33"/>
    </row>
    <row r="14" spans="1:15" ht="14.25" thickBot="1" x14ac:dyDescent="0.3">
      <c r="A14" s="36" t="s">
        <v>11</v>
      </c>
      <c r="B14" s="37"/>
      <c r="C14" s="37"/>
      <c r="D14" s="37"/>
      <c r="E14" s="38"/>
      <c r="F14" s="39"/>
      <c r="G14" s="40">
        <f>SUM(G9:G13)</f>
        <v>52915527.900000006</v>
      </c>
      <c r="H14" s="41"/>
      <c r="I14" s="41"/>
      <c r="J14" s="41"/>
      <c r="K14" s="41"/>
      <c r="L14" s="41"/>
      <c r="M14" s="41"/>
      <c r="N14" s="41"/>
      <c r="O14" s="42"/>
    </row>
    <row r="15" spans="1:15" ht="15.75" customHeight="1" thickTop="1" x14ac:dyDescent="0.25">
      <c r="A15" s="43" t="s">
        <v>12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</row>
    <row r="16" spans="1:15" ht="19.5" customHeight="1" x14ac:dyDescent="0.2">
      <c r="A16" s="46" t="s">
        <v>13</v>
      </c>
      <c r="B16" s="46" t="s">
        <v>14</v>
      </c>
      <c r="C16" s="46" t="s">
        <v>15</v>
      </c>
      <c r="D16" s="46" t="s">
        <v>16</v>
      </c>
      <c r="E16" s="46" t="s">
        <v>17</v>
      </c>
      <c r="F16" s="47" t="s">
        <v>18</v>
      </c>
      <c r="G16" s="48" t="s">
        <v>19</v>
      </c>
      <c r="H16" s="48" t="s">
        <v>20</v>
      </c>
      <c r="I16" s="49" t="s">
        <v>21</v>
      </c>
      <c r="J16" s="50" t="s">
        <v>22</v>
      </c>
      <c r="K16" s="50"/>
      <c r="L16" s="48" t="s">
        <v>23</v>
      </c>
      <c r="M16" s="48"/>
      <c r="N16" s="51" t="s">
        <v>24</v>
      </c>
      <c r="O16" s="51" t="s">
        <v>25</v>
      </c>
    </row>
    <row r="17" spans="1:15" ht="44.25" customHeight="1" x14ac:dyDescent="0.2">
      <c r="A17" s="46"/>
      <c r="B17" s="46"/>
      <c r="C17" s="46"/>
      <c r="D17" s="46"/>
      <c r="E17" s="46"/>
      <c r="F17" s="52"/>
      <c r="G17" s="48"/>
      <c r="H17" s="48"/>
      <c r="I17" s="49"/>
      <c r="J17" s="53" t="s">
        <v>26</v>
      </c>
      <c r="K17" s="53" t="s">
        <v>27</v>
      </c>
      <c r="L17" s="53" t="s">
        <v>28</v>
      </c>
      <c r="M17" s="53" t="s">
        <v>29</v>
      </c>
      <c r="N17" s="54"/>
      <c r="O17" s="54"/>
    </row>
    <row r="18" spans="1:15" ht="12.75" x14ac:dyDescent="0.2">
      <c r="A18" s="55">
        <v>2</v>
      </c>
      <c r="B18" s="56"/>
      <c r="C18" s="56"/>
      <c r="D18" s="56"/>
      <c r="E18" s="56"/>
      <c r="F18" s="57" t="s">
        <v>30</v>
      </c>
      <c r="G18" s="58">
        <f t="shared" ref="G18:O18" si="0">+G19+G67+G171+G255+G272+G325</f>
        <v>0</v>
      </c>
      <c r="H18" s="58">
        <f t="shared" si="0"/>
        <v>165526.44</v>
      </c>
      <c r="I18" s="58">
        <f t="shared" si="0"/>
        <v>0</v>
      </c>
      <c r="J18" s="58">
        <f t="shared" si="0"/>
        <v>330702.8</v>
      </c>
      <c r="K18" s="58">
        <f t="shared" si="0"/>
        <v>0</v>
      </c>
      <c r="L18" s="58">
        <f t="shared" si="0"/>
        <v>0</v>
      </c>
      <c r="M18" s="58">
        <f t="shared" si="0"/>
        <v>51890805.859999999</v>
      </c>
      <c r="N18" s="58">
        <f t="shared" si="0"/>
        <v>52441035.100000001</v>
      </c>
      <c r="O18" s="58">
        <f t="shared" si="0"/>
        <v>100.07315706092919</v>
      </c>
    </row>
    <row r="19" spans="1:15" ht="12.75" x14ac:dyDescent="0.2">
      <c r="A19" s="59">
        <v>2</v>
      </c>
      <c r="B19" s="60">
        <v>1</v>
      </c>
      <c r="C19" s="61"/>
      <c r="D19" s="61"/>
      <c r="E19" s="61"/>
      <c r="F19" s="62" t="s">
        <v>31</v>
      </c>
      <c r="G19" s="63">
        <f>+G20+G42+G54+G58</f>
        <v>0</v>
      </c>
      <c r="H19" s="63">
        <f t="shared" ref="H19:M19" si="1">+H20+H42+H54+H58</f>
        <v>0</v>
      </c>
      <c r="I19" s="63">
        <f t="shared" si="1"/>
        <v>0</v>
      </c>
      <c r="J19" s="63">
        <f t="shared" si="1"/>
        <v>0</v>
      </c>
      <c r="K19" s="63">
        <f t="shared" si="1"/>
        <v>0</v>
      </c>
      <c r="L19" s="63">
        <f t="shared" si="1"/>
        <v>0</v>
      </c>
      <c r="M19" s="63">
        <f t="shared" si="1"/>
        <v>48858522.380000003</v>
      </c>
      <c r="N19" s="63">
        <f>+N20+N42+N54+N58</f>
        <v>48858522.380000003</v>
      </c>
      <c r="O19" s="63">
        <f t="shared" ref="O19" si="2">+O20+O42+O54+O58</f>
        <v>93.168493502905704</v>
      </c>
    </row>
    <row r="20" spans="1:15" ht="12.75" x14ac:dyDescent="0.2">
      <c r="A20" s="64">
        <v>2</v>
      </c>
      <c r="B20" s="65">
        <v>1</v>
      </c>
      <c r="C20" s="65">
        <v>1</v>
      </c>
      <c r="D20" s="65"/>
      <c r="E20" s="65"/>
      <c r="F20" s="66" t="s">
        <v>32</v>
      </c>
      <c r="G20" s="67">
        <f>+G21+G26+G33+G35+G37</f>
        <v>0</v>
      </c>
      <c r="H20" s="67">
        <f t="shared" ref="H20:L20" si="3">+H21+H26+H33+H35+H37</f>
        <v>0</v>
      </c>
      <c r="I20" s="67">
        <f t="shared" si="3"/>
        <v>0</v>
      </c>
      <c r="J20" s="67">
        <f t="shared" si="3"/>
        <v>0</v>
      </c>
      <c r="K20" s="67">
        <f t="shared" si="3"/>
        <v>0</v>
      </c>
      <c r="L20" s="67">
        <f t="shared" si="3"/>
        <v>0</v>
      </c>
      <c r="M20" s="67">
        <f>+M21+M26+M33+M35+M37</f>
        <v>48820980.700000003</v>
      </c>
      <c r="N20" s="67">
        <f>+N21+N26+N33+N35+N37</f>
        <v>48820980.700000003</v>
      </c>
      <c r="O20" s="67">
        <f>+O21+O26+O33+O35+O37</f>
        <v>93.096905137175682</v>
      </c>
    </row>
    <row r="21" spans="1:15" ht="12.75" x14ac:dyDescent="0.2">
      <c r="A21" s="68">
        <v>2</v>
      </c>
      <c r="B21" s="69">
        <v>1</v>
      </c>
      <c r="C21" s="69">
        <v>1</v>
      </c>
      <c r="D21" s="69">
        <v>1</v>
      </c>
      <c r="E21" s="69"/>
      <c r="F21" s="70" t="s">
        <v>33</v>
      </c>
      <c r="G21" s="71">
        <f>SUM(G22:G25)</f>
        <v>0</v>
      </c>
      <c r="H21" s="71">
        <f t="shared" ref="H21:L21" si="4">SUM(H22:H25)</f>
        <v>0</v>
      </c>
      <c r="I21" s="71">
        <f t="shared" si="4"/>
        <v>0</v>
      </c>
      <c r="J21" s="71">
        <f t="shared" si="4"/>
        <v>0</v>
      </c>
      <c r="K21" s="71">
        <f t="shared" si="4"/>
        <v>0</v>
      </c>
      <c r="L21" s="71">
        <f t="shared" si="4"/>
        <v>0</v>
      </c>
      <c r="M21" s="71">
        <f>SUM(M22:M25)</f>
        <v>48820980.700000003</v>
      </c>
      <c r="N21" s="71">
        <f>SUM(N22:N25)</f>
        <v>48820980.700000003</v>
      </c>
      <c r="O21" s="72">
        <f>SUM(O22:O25)</f>
        <v>93.096905137175682</v>
      </c>
    </row>
    <row r="22" spans="1:15" ht="12.75" x14ac:dyDescent="0.2">
      <c r="A22" s="73">
        <v>2</v>
      </c>
      <c r="B22" s="74">
        <v>1</v>
      </c>
      <c r="C22" s="74">
        <v>1</v>
      </c>
      <c r="D22" s="74">
        <v>1</v>
      </c>
      <c r="E22" s="74" t="s">
        <v>34</v>
      </c>
      <c r="F22" s="75" t="s">
        <v>35</v>
      </c>
      <c r="G22" s="76"/>
      <c r="H22" s="76"/>
      <c r="I22" s="76"/>
      <c r="J22" s="76"/>
      <c r="K22" s="76"/>
      <c r="L22" s="76"/>
      <c r="M22" s="76">
        <v>48820980.700000003</v>
      </c>
      <c r="N22" s="77">
        <f>SUBTOTAL(9,G22:M22)</f>
        <v>48820980.700000003</v>
      </c>
      <c r="O22" s="78">
        <f t="shared" ref="O22:O32" si="5">IFERROR(N22/$N$18*100,"0.00")</f>
        <v>93.096905137175682</v>
      </c>
    </row>
    <row r="23" spans="1:15" ht="12.75" x14ac:dyDescent="0.2">
      <c r="A23" s="73">
        <v>2</v>
      </c>
      <c r="B23" s="74">
        <v>1</v>
      </c>
      <c r="C23" s="74">
        <v>1</v>
      </c>
      <c r="D23" s="74">
        <v>1</v>
      </c>
      <c r="E23" s="74" t="s">
        <v>36</v>
      </c>
      <c r="F23" s="79" t="s">
        <v>37</v>
      </c>
      <c r="G23" s="76"/>
      <c r="H23" s="76"/>
      <c r="I23" s="76"/>
      <c r="J23" s="76"/>
      <c r="K23" s="76"/>
      <c r="L23" s="76"/>
      <c r="M23" s="76"/>
      <c r="N23" s="77">
        <f>SUBTOTAL(9,G23:M23)</f>
        <v>0</v>
      </c>
      <c r="O23" s="78">
        <f t="shared" si="5"/>
        <v>0</v>
      </c>
    </row>
    <row r="24" spans="1:15" ht="12.75" x14ac:dyDescent="0.2">
      <c r="A24" s="73">
        <v>2</v>
      </c>
      <c r="B24" s="74">
        <v>1</v>
      </c>
      <c r="C24" s="74">
        <v>1</v>
      </c>
      <c r="D24" s="74">
        <v>1</v>
      </c>
      <c r="E24" s="74" t="s">
        <v>38</v>
      </c>
      <c r="F24" s="79" t="s">
        <v>39</v>
      </c>
      <c r="G24" s="76"/>
      <c r="H24" s="76"/>
      <c r="I24" s="76"/>
      <c r="J24" s="76"/>
      <c r="K24" s="76"/>
      <c r="L24" s="76"/>
      <c r="M24" s="76"/>
      <c r="N24" s="77">
        <f>SUBTOTAL(9,G24:M24)</f>
        <v>0</v>
      </c>
      <c r="O24" s="78">
        <f t="shared" si="5"/>
        <v>0</v>
      </c>
    </row>
    <row r="25" spans="1:15" ht="12.75" x14ac:dyDescent="0.2">
      <c r="A25" s="73">
        <v>2</v>
      </c>
      <c r="B25" s="74">
        <v>1</v>
      </c>
      <c r="C25" s="74">
        <v>1</v>
      </c>
      <c r="D25" s="74">
        <v>1</v>
      </c>
      <c r="E25" s="74" t="s">
        <v>40</v>
      </c>
      <c r="F25" s="79" t="s">
        <v>41</v>
      </c>
      <c r="G25" s="76"/>
      <c r="H25" s="76"/>
      <c r="I25" s="76"/>
      <c r="J25" s="76"/>
      <c r="K25" s="76"/>
      <c r="L25" s="76"/>
      <c r="M25" s="76"/>
      <c r="N25" s="77">
        <f>SUBTOTAL(9,G25:M25)</f>
        <v>0</v>
      </c>
      <c r="O25" s="78">
        <f t="shared" si="5"/>
        <v>0</v>
      </c>
    </row>
    <row r="26" spans="1:15" ht="12.75" x14ac:dyDescent="0.2">
      <c r="A26" s="68">
        <v>2</v>
      </c>
      <c r="B26" s="69">
        <v>1</v>
      </c>
      <c r="C26" s="69">
        <v>1</v>
      </c>
      <c r="D26" s="69">
        <v>2</v>
      </c>
      <c r="E26" s="69"/>
      <c r="F26" s="70" t="s">
        <v>42</v>
      </c>
      <c r="G26" s="71">
        <f>SUM(G27:G32)</f>
        <v>0</v>
      </c>
      <c r="H26" s="71">
        <f t="shared" ref="H26:M26" si="6">SUM(H27:H32)</f>
        <v>0</v>
      </c>
      <c r="I26" s="71">
        <f t="shared" si="6"/>
        <v>0</v>
      </c>
      <c r="J26" s="71">
        <f t="shared" si="6"/>
        <v>0</v>
      </c>
      <c r="K26" s="71">
        <f t="shared" si="6"/>
        <v>0</v>
      </c>
      <c r="L26" s="71">
        <f t="shared" si="6"/>
        <v>0</v>
      </c>
      <c r="M26" s="71">
        <f t="shared" si="6"/>
        <v>0</v>
      </c>
      <c r="N26" s="71">
        <f>SUM(N27:N32)</f>
        <v>0</v>
      </c>
      <c r="O26" s="72">
        <f>SUM(O27:O32)</f>
        <v>0</v>
      </c>
    </row>
    <row r="27" spans="1:15" ht="12.75" x14ac:dyDescent="0.2">
      <c r="A27" s="73">
        <v>2</v>
      </c>
      <c r="B27" s="74">
        <v>1</v>
      </c>
      <c r="C27" s="74">
        <v>1</v>
      </c>
      <c r="D27" s="74">
        <v>2</v>
      </c>
      <c r="E27" s="74" t="s">
        <v>43</v>
      </c>
      <c r="F27" s="79" t="s">
        <v>44</v>
      </c>
      <c r="G27" s="76"/>
      <c r="H27" s="76"/>
      <c r="I27" s="76"/>
      <c r="J27" s="76"/>
      <c r="K27" s="76"/>
      <c r="L27" s="76"/>
      <c r="M27" s="76"/>
      <c r="N27" s="80">
        <f>SUBTOTAL(9,G27:M27)</f>
        <v>0</v>
      </c>
      <c r="O27" s="78">
        <f t="shared" si="5"/>
        <v>0</v>
      </c>
    </row>
    <row r="28" spans="1:15" ht="12.75" x14ac:dyDescent="0.2">
      <c r="A28" s="73">
        <v>2</v>
      </c>
      <c r="B28" s="74">
        <v>1</v>
      </c>
      <c r="C28" s="74">
        <v>1</v>
      </c>
      <c r="D28" s="74">
        <v>2</v>
      </c>
      <c r="E28" s="74" t="s">
        <v>38</v>
      </c>
      <c r="F28" s="79" t="s">
        <v>45</v>
      </c>
      <c r="G28" s="76"/>
      <c r="H28" s="76"/>
      <c r="I28" s="76"/>
      <c r="J28" s="76"/>
      <c r="K28" s="76"/>
      <c r="L28" s="76"/>
      <c r="M28" s="76"/>
      <c r="N28" s="80">
        <f>SUBTOTAL(9,G28:M28)</f>
        <v>0</v>
      </c>
      <c r="O28" s="78">
        <f t="shared" si="5"/>
        <v>0</v>
      </c>
    </row>
    <row r="29" spans="1:15" ht="12.75" x14ac:dyDescent="0.2">
      <c r="A29" s="73">
        <v>2</v>
      </c>
      <c r="B29" s="74">
        <v>1</v>
      </c>
      <c r="C29" s="74">
        <v>1</v>
      </c>
      <c r="D29" s="74">
        <v>2</v>
      </c>
      <c r="E29" s="74" t="s">
        <v>40</v>
      </c>
      <c r="F29" s="79" t="s">
        <v>46</v>
      </c>
      <c r="G29" s="76"/>
      <c r="H29" s="76"/>
      <c r="I29" s="76"/>
      <c r="J29" s="76"/>
      <c r="K29" s="76"/>
      <c r="L29" s="76"/>
      <c r="M29" s="76"/>
      <c r="N29" s="80">
        <f t="shared" ref="N29:N41" si="7">SUBTOTAL(9,G29:M29)</f>
        <v>0</v>
      </c>
      <c r="O29" s="78">
        <f t="shared" si="5"/>
        <v>0</v>
      </c>
    </row>
    <row r="30" spans="1:15" ht="12.75" x14ac:dyDescent="0.2">
      <c r="A30" s="73">
        <v>2</v>
      </c>
      <c r="B30" s="74">
        <v>1</v>
      </c>
      <c r="C30" s="74">
        <v>1</v>
      </c>
      <c r="D30" s="74">
        <v>2</v>
      </c>
      <c r="E30" s="74" t="s">
        <v>47</v>
      </c>
      <c r="F30" s="79" t="s">
        <v>48</v>
      </c>
      <c r="G30" s="76"/>
      <c r="H30" s="76"/>
      <c r="I30" s="76"/>
      <c r="J30" s="76"/>
      <c r="K30" s="76"/>
      <c r="L30" s="76"/>
      <c r="M30" s="76"/>
      <c r="N30" s="80">
        <f>SUBTOTAL(9,G30:M30)</f>
        <v>0</v>
      </c>
      <c r="O30" s="78">
        <f t="shared" si="5"/>
        <v>0</v>
      </c>
    </row>
    <row r="31" spans="1:15" ht="12.75" x14ac:dyDescent="0.2">
      <c r="A31" s="73">
        <v>2</v>
      </c>
      <c r="B31" s="74">
        <v>1</v>
      </c>
      <c r="C31" s="74">
        <v>1</v>
      </c>
      <c r="D31" s="74">
        <v>2</v>
      </c>
      <c r="E31" s="74" t="s">
        <v>49</v>
      </c>
      <c r="F31" s="79" t="s">
        <v>50</v>
      </c>
      <c r="G31" s="76"/>
      <c r="H31" s="76"/>
      <c r="I31" s="76"/>
      <c r="J31" s="76"/>
      <c r="K31" s="76"/>
      <c r="L31" s="76"/>
      <c r="M31" s="76"/>
      <c r="N31" s="80">
        <f>SUBTOTAL(9,G31:M31)</f>
        <v>0</v>
      </c>
      <c r="O31" s="78">
        <f t="shared" si="5"/>
        <v>0</v>
      </c>
    </row>
    <row r="32" spans="1:15" ht="12.75" x14ac:dyDescent="0.2">
      <c r="A32" s="73">
        <v>2</v>
      </c>
      <c r="B32" s="74">
        <v>1</v>
      </c>
      <c r="C32" s="74">
        <v>1</v>
      </c>
      <c r="D32" s="74">
        <v>2</v>
      </c>
      <c r="E32" s="74" t="s">
        <v>51</v>
      </c>
      <c r="F32" s="79" t="s">
        <v>52</v>
      </c>
      <c r="G32" s="76"/>
      <c r="H32" s="76"/>
      <c r="I32" s="76"/>
      <c r="J32" s="76"/>
      <c r="K32" s="76"/>
      <c r="L32" s="76"/>
      <c r="M32" s="76"/>
      <c r="N32" s="80">
        <f>SUBTOTAL(9,G32:M32)</f>
        <v>0</v>
      </c>
      <c r="O32" s="78">
        <f t="shared" si="5"/>
        <v>0</v>
      </c>
    </row>
    <row r="33" spans="1:15" ht="12.75" x14ac:dyDescent="0.2">
      <c r="A33" s="68">
        <v>2</v>
      </c>
      <c r="B33" s="69">
        <v>1</v>
      </c>
      <c r="C33" s="69">
        <v>1</v>
      </c>
      <c r="D33" s="69">
        <v>3</v>
      </c>
      <c r="E33" s="69"/>
      <c r="F33" s="70" t="s">
        <v>53</v>
      </c>
      <c r="G33" s="71">
        <f>G34</f>
        <v>0</v>
      </c>
      <c r="H33" s="71">
        <f t="shared" ref="H33:M33" si="8">H34</f>
        <v>0</v>
      </c>
      <c r="I33" s="71">
        <f t="shared" si="8"/>
        <v>0</v>
      </c>
      <c r="J33" s="71">
        <f t="shared" si="8"/>
        <v>0</v>
      </c>
      <c r="K33" s="71">
        <f t="shared" si="8"/>
        <v>0</v>
      </c>
      <c r="L33" s="71">
        <f t="shared" si="8"/>
        <v>0</v>
      </c>
      <c r="M33" s="71">
        <f t="shared" si="8"/>
        <v>0</v>
      </c>
      <c r="N33" s="71">
        <f>N34</f>
        <v>0</v>
      </c>
      <c r="O33" s="72">
        <f t="shared" ref="O33" si="9">O34</f>
        <v>0</v>
      </c>
    </row>
    <row r="34" spans="1:15" ht="12.75" x14ac:dyDescent="0.2">
      <c r="A34" s="73">
        <v>2</v>
      </c>
      <c r="B34" s="74">
        <v>1</v>
      </c>
      <c r="C34" s="74">
        <v>1</v>
      </c>
      <c r="D34" s="74">
        <v>3</v>
      </c>
      <c r="E34" s="74" t="s">
        <v>34</v>
      </c>
      <c r="F34" s="79" t="s">
        <v>53</v>
      </c>
      <c r="G34" s="76"/>
      <c r="H34" s="76"/>
      <c r="I34" s="76"/>
      <c r="J34" s="76"/>
      <c r="K34" s="76"/>
      <c r="L34" s="76"/>
      <c r="M34" s="76"/>
      <c r="N34" s="80">
        <f t="shared" si="7"/>
        <v>0</v>
      </c>
      <c r="O34" s="78">
        <f t="shared" ref="O34:O41" si="10">IFERROR(N34/$N$18*100,"0.00")</f>
        <v>0</v>
      </c>
    </row>
    <row r="35" spans="1:15" ht="12.75" x14ac:dyDescent="0.2">
      <c r="A35" s="68">
        <v>2</v>
      </c>
      <c r="B35" s="69">
        <v>1</v>
      </c>
      <c r="C35" s="69">
        <v>1</v>
      </c>
      <c r="D35" s="69">
        <v>4</v>
      </c>
      <c r="E35" s="69"/>
      <c r="F35" s="70" t="s">
        <v>54</v>
      </c>
      <c r="G35" s="71">
        <f>G36</f>
        <v>0</v>
      </c>
      <c r="H35" s="71">
        <f t="shared" ref="H35:M35" si="11">H36</f>
        <v>0</v>
      </c>
      <c r="I35" s="71">
        <f t="shared" si="11"/>
        <v>0</v>
      </c>
      <c r="J35" s="71">
        <f t="shared" si="11"/>
        <v>0</v>
      </c>
      <c r="K35" s="71">
        <f t="shared" si="11"/>
        <v>0</v>
      </c>
      <c r="L35" s="71">
        <f t="shared" si="11"/>
        <v>0</v>
      </c>
      <c r="M35" s="71">
        <f t="shared" si="11"/>
        <v>0</v>
      </c>
      <c r="N35" s="71">
        <f>N36</f>
        <v>0</v>
      </c>
      <c r="O35" s="72">
        <f t="shared" ref="O35" si="12">O36</f>
        <v>0</v>
      </c>
    </row>
    <row r="36" spans="1:15" ht="12.75" x14ac:dyDescent="0.2">
      <c r="A36" s="73">
        <v>2</v>
      </c>
      <c r="B36" s="74">
        <v>1</v>
      </c>
      <c r="C36" s="74">
        <v>1</v>
      </c>
      <c r="D36" s="74">
        <v>4</v>
      </c>
      <c r="E36" s="74" t="s">
        <v>34</v>
      </c>
      <c r="F36" s="79" t="s">
        <v>54</v>
      </c>
      <c r="G36" s="76"/>
      <c r="H36" s="76"/>
      <c r="I36" s="76"/>
      <c r="J36" s="76"/>
      <c r="K36" s="76"/>
      <c r="L36" s="76"/>
      <c r="M36" s="76"/>
      <c r="N36" s="80">
        <f t="shared" si="7"/>
        <v>0</v>
      </c>
      <c r="O36" s="81">
        <f t="shared" si="10"/>
        <v>0</v>
      </c>
    </row>
    <row r="37" spans="1:15" ht="12.75" x14ac:dyDescent="0.2">
      <c r="A37" s="68">
        <v>2</v>
      </c>
      <c r="B37" s="69">
        <v>1</v>
      </c>
      <c r="C37" s="69">
        <v>1</v>
      </c>
      <c r="D37" s="69">
        <v>5</v>
      </c>
      <c r="E37" s="69"/>
      <c r="F37" s="70" t="s">
        <v>55</v>
      </c>
      <c r="G37" s="71">
        <f>SUM(G38:G41)</f>
        <v>0</v>
      </c>
      <c r="H37" s="71">
        <f t="shared" ref="H37:M37" si="13">SUM(H38:H41)</f>
        <v>0</v>
      </c>
      <c r="I37" s="71">
        <f t="shared" si="13"/>
        <v>0</v>
      </c>
      <c r="J37" s="71">
        <f t="shared" si="13"/>
        <v>0</v>
      </c>
      <c r="K37" s="71">
        <f t="shared" si="13"/>
        <v>0</v>
      </c>
      <c r="L37" s="71">
        <f t="shared" si="13"/>
        <v>0</v>
      </c>
      <c r="M37" s="71">
        <f t="shared" si="13"/>
        <v>0</v>
      </c>
      <c r="N37" s="71">
        <f>SUM(N38:N41)</f>
        <v>0</v>
      </c>
      <c r="O37" s="72">
        <f t="shared" ref="O37" si="14">SUM(O38:O41)</f>
        <v>0</v>
      </c>
    </row>
    <row r="38" spans="1:15" ht="12.75" x14ac:dyDescent="0.2">
      <c r="A38" s="73">
        <v>2</v>
      </c>
      <c r="B38" s="74">
        <v>1</v>
      </c>
      <c r="C38" s="74">
        <v>1</v>
      </c>
      <c r="D38" s="74">
        <v>5</v>
      </c>
      <c r="E38" s="74" t="s">
        <v>34</v>
      </c>
      <c r="F38" s="82" t="s">
        <v>55</v>
      </c>
      <c r="G38" s="76"/>
      <c r="H38" s="76"/>
      <c r="I38" s="76"/>
      <c r="J38" s="76"/>
      <c r="K38" s="76"/>
      <c r="L38" s="76"/>
      <c r="M38" s="76"/>
      <c r="N38" s="80">
        <f t="shared" si="7"/>
        <v>0</v>
      </c>
      <c r="O38" s="81">
        <f t="shared" si="10"/>
        <v>0</v>
      </c>
    </row>
    <row r="39" spans="1:15" ht="12.75" x14ac:dyDescent="0.2">
      <c r="A39" s="73">
        <v>2</v>
      </c>
      <c r="B39" s="74">
        <v>1</v>
      </c>
      <c r="C39" s="74">
        <v>1</v>
      </c>
      <c r="D39" s="74">
        <v>5</v>
      </c>
      <c r="E39" s="74" t="s">
        <v>36</v>
      </c>
      <c r="F39" s="79" t="s">
        <v>56</v>
      </c>
      <c r="G39" s="76"/>
      <c r="H39" s="76"/>
      <c r="I39" s="76"/>
      <c r="J39" s="76"/>
      <c r="K39" s="76"/>
      <c r="L39" s="76"/>
      <c r="M39" s="76"/>
      <c r="N39" s="80">
        <f t="shared" si="7"/>
        <v>0</v>
      </c>
      <c r="O39" s="81">
        <f t="shared" si="10"/>
        <v>0</v>
      </c>
    </row>
    <row r="40" spans="1:15" ht="12.75" x14ac:dyDescent="0.2">
      <c r="A40" s="73">
        <v>2</v>
      </c>
      <c r="B40" s="74">
        <v>1</v>
      </c>
      <c r="C40" s="74">
        <v>1</v>
      </c>
      <c r="D40" s="74">
        <v>5</v>
      </c>
      <c r="E40" s="74" t="s">
        <v>43</v>
      </c>
      <c r="F40" s="79" t="s">
        <v>57</v>
      </c>
      <c r="G40" s="76"/>
      <c r="H40" s="76"/>
      <c r="I40" s="76"/>
      <c r="J40" s="76"/>
      <c r="K40" s="76"/>
      <c r="L40" s="76"/>
      <c r="M40" s="76"/>
      <c r="N40" s="80">
        <f t="shared" si="7"/>
        <v>0</v>
      </c>
      <c r="O40" s="81">
        <f t="shared" si="10"/>
        <v>0</v>
      </c>
    </row>
    <row r="41" spans="1:15" ht="12.75" x14ac:dyDescent="0.2">
      <c r="A41" s="73">
        <v>2</v>
      </c>
      <c r="B41" s="74">
        <v>1</v>
      </c>
      <c r="C41" s="74">
        <v>1</v>
      </c>
      <c r="D41" s="74">
        <v>5</v>
      </c>
      <c r="E41" s="74" t="s">
        <v>58</v>
      </c>
      <c r="F41" s="79" t="s">
        <v>59</v>
      </c>
      <c r="G41" s="76"/>
      <c r="H41" s="76"/>
      <c r="I41" s="76"/>
      <c r="J41" s="76"/>
      <c r="K41" s="76"/>
      <c r="L41" s="76"/>
      <c r="M41" s="76"/>
      <c r="N41" s="80">
        <f t="shared" si="7"/>
        <v>0</v>
      </c>
      <c r="O41" s="81">
        <f t="shared" si="10"/>
        <v>0</v>
      </c>
    </row>
    <row r="42" spans="1:15" ht="12.75" x14ac:dyDescent="0.2">
      <c r="A42" s="64">
        <v>2</v>
      </c>
      <c r="B42" s="65">
        <v>1</v>
      </c>
      <c r="C42" s="65">
        <v>2</v>
      </c>
      <c r="D42" s="65"/>
      <c r="E42" s="65"/>
      <c r="F42" s="66" t="s">
        <v>60</v>
      </c>
      <c r="G42" s="67">
        <f>+G43+G45</f>
        <v>0</v>
      </c>
      <c r="H42" s="67">
        <f t="shared" ref="H42:M42" si="15">+H43+H45</f>
        <v>0</v>
      </c>
      <c r="I42" s="67">
        <f t="shared" si="15"/>
        <v>0</v>
      </c>
      <c r="J42" s="67">
        <f t="shared" si="15"/>
        <v>0</v>
      </c>
      <c r="K42" s="67">
        <f t="shared" si="15"/>
        <v>0</v>
      </c>
      <c r="L42" s="67">
        <f t="shared" si="15"/>
        <v>0</v>
      </c>
      <c r="M42" s="67">
        <f t="shared" si="15"/>
        <v>37541.68</v>
      </c>
      <c r="N42" s="67">
        <f>+N43+N45</f>
        <v>37541.68</v>
      </c>
      <c r="O42" s="67">
        <f t="shared" ref="O42" si="16">+O43+O45</f>
        <v>7.1588365730027317E-2</v>
      </c>
    </row>
    <row r="43" spans="1:15" ht="12.75" x14ac:dyDescent="0.2">
      <c r="A43" s="68">
        <v>2</v>
      </c>
      <c r="B43" s="69">
        <v>1</v>
      </c>
      <c r="C43" s="69">
        <v>2</v>
      </c>
      <c r="D43" s="69">
        <v>1</v>
      </c>
      <c r="E43" s="69"/>
      <c r="F43" s="70" t="s">
        <v>61</v>
      </c>
      <c r="G43" s="71">
        <f>G44</f>
        <v>0</v>
      </c>
      <c r="H43" s="71">
        <f t="shared" ref="H43:M43" si="17">H44</f>
        <v>0</v>
      </c>
      <c r="I43" s="71">
        <f t="shared" si="17"/>
        <v>0</v>
      </c>
      <c r="J43" s="71">
        <f t="shared" si="17"/>
        <v>0</v>
      </c>
      <c r="K43" s="71">
        <f t="shared" si="17"/>
        <v>0</v>
      </c>
      <c r="L43" s="71">
        <f t="shared" si="17"/>
        <v>0</v>
      </c>
      <c r="M43" s="71">
        <f t="shared" si="17"/>
        <v>0</v>
      </c>
      <c r="N43" s="71">
        <f>N44</f>
        <v>0</v>
      </c>
      <c r="O43" s="72">
        <f t="shared" ref="O43" si="18">O44</f>
        <v>0</v>
      </c>
    </row>
    <row r="44" spans="1:15" ht="12.75" x14ac:dyDescent="0.2">
      <c r="A44" s="73">
        <v>2</v>
      </c>
      <c r="B44" s="74">
        <v>1</v>
      </c>
      <c r="C44" s="74">
        <v>2</v>
      </c>
      <c r="D44" s="74">
        <v>1</v>
      </c>
      <c r="E44" s="74" t="s">
        <v>34</v>
      </c>
      <c r="F44" s="79" t="s">
        <v>61</v>
      </c>
      <c r="G44" s="76"/>
      <c r="H44" s="76"/>
      <c r="I44" s="76"/>
      <c r="J44" s="76"/>
      <c r="K44" s="76"/>
      <c r="L44" s="76"/>
      <c r="M44" s="76"/>
      <c r="N44" s="77">
        <f>SUBTOTAL(9,G44:M44)</f>
        <v>0</v>
      </c>
      <c r="O44" s="78">
        <f>IFERROR(N44/$N$18*100,"0.00")</f>
        <v>0</v>
      </c>
    </row>
    <row r="45" spans="1:15" ht="12.75" x14ac:dyDescent="0.2">
      <c r="A45" s="68">
        <v>2</v>
      </c>
      <c r="B45" s="69">
        <v>1</v>
      </c>
      <c r="C45" s="69">
        <v>2</v>
      </c>
      <c r="D45" s="69">
        <v>2</v>
      </c>
      <c r="E45" s="69"/>
      <c r="F45" s="70" t="s">
        <v>62</v>
      </c>
      <c r="G45" s="71">
        <f>SUM(G46:G53)</f>
        <v>0</v>
      </c>
      <c r="H45" s="71">
        <f t="shared" ref="H45:M45" si="19">SUM(H46:H53)</f>
        <v>0</v>
      </c>
      <c r="I45" s="71">
        <f t="shared" si="19"/>
        <v>0</v>
      </c>
      <c r="J45" s="71">
        <f t="shared" si="19"/>
        <v>0</v>
      </c>
      <c r="K45" s="71">
        <f t="shared" si="19"/>
        <v>0</v>
      </c>
      <c r="L45" s="71">
        <f t="shared" si="19"/>
        <v>0</v>
      </c>
      <c r="M45" s="71">
        <f t="shared" si="19"/>
        <v>37541.68</v>
      </c>
      <c r="N45" s="71">
        <f>SUM(N46:N53)</f>
        <v>37541.68</v>
      </c>
      <c r="O45" s="72">
        <f>SUM(O46:O53)</f>
        <v>7.1588365730027317E-2</v>
      </c>
    </row>
    <row r="46" spans="1:15" ht="12.75" x14ac:dyDescent="0.2">
      <c r="A46" s="73">
        <v>2</v>
      </c>
      <c r="B46" s="74">
        <v>1</v>
      </c>
      <c r="C46" s="74">
        <v>2</v>
      </c>
      <c r="D46" s="74">
        <v>2</v>
      </c>
      <c r="E46" s="74" t="s">
        <v>43</v>
      </c>
      <c r="F46" s="83" t="s">
        <v>63</v>
      </c>
      <c r="G46" s="80"/>
      <c r="H46" s="76"/>
      <c r="I46" s="76"/>
      <c r="J46" s="76"/>
      <c r="K46" s="76"/>
      <c r="L46" s="76"/>
      <c r="M46" s="76"/>
      <c r="N46" s="77">
        <f t="shared" ref="N46:N53" si="20">SUBTOTAL(9,G46:M46)</f>
        <v>0</v>
      </c>
      <c r="O46" s="78">
        <f t="shared" ref="O46:O53" si="21">IFERROR(N46/$N$18*100,"0.00")</f>
        <v>0</v>
      </c>
    </row>
    <row r="47" spans="1:15" ht="12.75" x14ac:dyDescent="0.2">
      <c r="A47" s="73">
        <v>2</v>
      </c>
      <c r="B47" s="74">
        <v>1</v>
      </c>
      <c r="C47" s="74">
        <v>2</v>
      </c>
      <c r="D47" s="74">
        <v>2</v>
      </c>
      <c r="E47" s="74" t="s">
        <v>58</v>
      </c>
      <c r="F47" s="79" t="s">
        <v>64</v>
      </c>
      <c r="G47" s="80"/>
      <c r="H47" s="76"/>
      <c r="I47" s="76"/>
      <c r="J47" s="76"/>
      <c r="K47" s="76"/>
      <c r="L47" s="76"/>
      <c r="M47" s="76"/>
      <c r="N47" s="77">
        <f t="shared" si="20"/>
        <v>0</v>
      </c>
      <c r="O47" s="78">
        <f t="shared" si="21"/>
        <v>0</v>
      </c>
    </row>
    <row r="48" spans="1:15" ht="12.75" x14ac:dyDescent="0.2">
      <c r="A48" s="73">
        <v>2</v>
      </c>
      <c r="B48" s="74">
        <v>1</v>
      </c>
      <c r="C48" s="74">
        <v>2</v>
      </c>
      <c r="D48" s="74">
        <v>2</v>
      </c>
      <c r="E48" s="74" t="s">
        <v>38</v>
      </c>
      <c r="F48" s="79" t="s">
        <v>65</v>
      </c>
      <c r="G48" s="80"/>
      <c r="H48" s="76"/>
      <c r="I48" s="76"/>
      <c r="J48" s="76"/>
      <c r="K48" s="76"/>
      <c r="L48" s="76"/>
      <c r="M48" s="76"/>
      <c r="N48" s="77">
        <f t="shared" si="20"/>
        <v>0</v>
      </c>
      <c r="O48" s="78">
        <f t="shared" si="21"/>
        <v>0</v>
      </c>
    </row>
    <row r="49" spans="1:15" ht="12.75" x14ac:dyDescent="0.2">
      <c r="A49" s="73">
        <v>2</v>
      </c>
      <c r="B49" s="74">
        <v>1</v>
      </c>
      <c r="C49" s="74">
        <v>2</v>
      </c>
      <c r="D49" s="74">
        <v>2</v>
      </c>
      <c r="E49" s="74" t="s">
        <v>40</v>
      </c>
      <c r="F49" s="79" t="s">
        <v>66</v>
      </c>
      <c r="G49" s="80"/>
      <c r="H49" s="76"/>
      <c r="I49" s="76"/>
      <c r="J49" s="76"/>
      <c r="K49" s="76"/>
      <c r="L49" s="76"/>
      <c r="M49" s="76">
        <v>37541.68</v>
      </c>
      <c r="N49" s="77">
        <f t="shared" si="20"/>
        <v>37541.68</v>
      </c>
      <c r="O49" s="78">
        <f t="shared" si="21"/>
        <v>7.1588365730027317E-2</v>
      </c>
    </row>
    <row r="50" spans="1:15" ht="12.75" x14ac:dyDescent="0.2">
      <c r="A50" s="73">
        <v>2</v>
      </c>
      <c r="B50" s="74">
        <v>1</v>
      </c>
      <c r="C50" s="74">
        <v>2</v>
      </c>
      <c r="D50" s="74">
        <v>2</v>
      </c>
      <c r="E50" s="74" t="s">
        <v>67</v>
      </c>
      <c r="F50" s="79" t="s">
        <v>68</v>
      </c>
      <c r="G50" s="80"/>
      <c r="H50" s="76"/>
      <c r="I50" s="76"/>
      <c r="J50" s="76"/>
      <c r="K50" s="76"/>
      <c r="L50" s="76"/>
      <c r="M50" s="76"/>
      <c r="N50" s="77">
        <f t="shared" si="20"/>
        <v>0</v>
      </c>
      <c r="O50" s="78">
        <f t="shared" si="21"/>
        <v>0</v>
      </c>
    </row>
    <row r="51" spans="1:15" ht="12.75" x14ac:dyDescent="0.2">
      <c r="A51" s="73">
        <v>2</v>
      </c>
      <c r="B51" s="74">
        <v>1</v>
      </c>
      <c r="C51" s="74">
        <v>2</v>
      </c>
      <c r="D51" s="74">
        <v>2</v>
      </c>
      <c r="E51" s="74" t="s">
        <v>47</v>
      </c>
      <c r="F51" s="79" t="s">
        <v>69</v>
      </c>
      <c r="G51" s="76"/>
      <c r="H51" s="76"/>
      <c r="I51" s="76"/>
      <c r="J51" s="76"/>
      <c r="K51" s="76"/>
      <c r="L51" s="76"/>
      <c r="M51" s="76"/>
      <c r="N51" s="77">
        <f t="shared" si="20"/>
        <v>0</v>
      </c>
      <c r="O51" s="78">
        <f t="shared" si="21"/>
        <v>0</v>
      </c>
    </row>
    <row r="52" spans="1:15" ht="12.75" x14ac:dyDescent="0.2">
      <c r="A52" s="73">
        <v>2</v>
      </c>
      <c r="B52" s="74">
        <v>1</v>
      </c>
      <c r="C52" s="74">
        <v>2</v>
      </c>
      <c r="D52" s="74">
        <v>2</v>
      </c>
      <c r="E52" s="74" t="s">
        <v>49</v>
      </c>
      <c r="F52" s="79" t="s">
        <v>70</v>
      </c>
      <c r="G52" s="76"/>
      <c r="H52" s="76"/>
      <c r="I52" s="76"/>
      <c r="J52" s="76"/>
      <c r="K52" s="76"/>
      <c r="L52" s="76"/>
      <c r="M52" s="76"/>
      <c r="N52" s="77">
        <f t="shared" si="20"/>
        <v>0</v>
      </c>
      <c r="O52" s="78">
        <f t="shared" si="21"/>
        <v>0</v>
      </c>
    </row>
    <row r="53" spans="1:15" ht="12.75" x14ac:dyDescent="0.2">
      <c r="A53" s="73">
        <v>2</v>
      </c>
      <c r="B53" s="74">
        <v>1</v>
      </c>
      <c r="C53" s="74">
        <v>2</v>
      </c>
      <c r="D53" s="74">
        <v>2</v>
      </c>
      <c r="E53" s="74" t="s">
        <v>71</v>
      </c>
      <c r="F53" s="83" t="s">
        <v>72</v>
      </c>
      <c r="G53" s="76"/>
      <c r="H53" s="76"/>
      <c r="I53" s="76"/>
      <c r="J53" s="76"/>
      <c r="K53" s="76"/>
      <c r="L53" s="76"/>
      <c r="M53" s="76"/>
      <c r="N53" s="77">
        <f t="shared" si="20"/>
        <v>0</v>
      </c>
      <c r="O53" s="78">
        <f t="shared" si="21"/>
        <v>0</v>
      </c>
    </row>
    <row r="54" spans="1:15" ht="12.75" x14ac:dyDescent="0.2">
      <c r="A54" s="64">
        <v>2</v>
      </c>
      <c r="B54" s="65">
        <v>1</v>
      </c>
      <c r="C54" s="65">
        <v>3</v>
      </c>
      <c r="D54" s="65"/>
      <c r="E54" s="65"/>
      <c r="F54" s="66" t="s">
        <v>73</v>
      </c>
      <c r="G54" s="67">
        <f>+G55</f>
        <v>0</v>
      </c>
      <c r="H54" s="67">
        <f t="shared" ref="H54:O54" si="22">+H55</f>
        <v>0</v>
      </c>
      <c r="I54" s="67">
        <f t="shared" si="22"/>
        <v>0</v>
      </c>
      <c r="J54" s="67">
        <f t="shared" si="22"/>
        <v>0</v>
      </c>
      <c r="K54" s="67">
        <f t="shared" si="22"/>
        <v>0</v>
      </c>
      <c r="L54" s="67">
        <f t="shared" si="22"/>
        <v>0</v>
      </c>
      <c r="M54" s="67">
        <f t="shared" si="22"/>
        <v>0</v>
      </c>
      <c r="N54" s="67">
        <f t="shared" si="22"/>
        <v>0</v>
      </c>
      <c r="O54" s="67">
        <f t="shared" si="22"/>
        <v>0</v>
      </c>
    </row>
    <row r="55" spans="1:15" ht="12.75" x14ac:dyDescent="0.2">
      <c r="A55" s="68">
        <v>2</v>
      </c>
      <c r="B55" s="69">
        <v>1</v>
      </c>
      <c r="C55" s="69">
        <v>3</v>
      </c>
      <c r="D55" s="69">
        <v>2</v>
      </c>
      <c r="E55" s="69"/>
      <c r="F55" s="84" t="s">
        <v>74</v>
      </c>
      <c r="G55" s="71">
        <f>SUM(G56:G57)</f>
        <v>0</v>
      </c>
      <c r="H55" s="71">
        <f t="shared" ref="H55:O55" si="23">SUM(H56:H57)</f>
        <v>0</v>
      </c>
      <c r="I55" s="71">
        <f t="shared" si="23"/>
        <v>0</v>
      </c>
      <c r="J55" s="71">
        <f t="shared" si="23"/>
        <v>0</v>
      </c>
      <c r="K55" s="71">
        <f t="shared" si="23"/>
        <v>0</v>
      </c>
      <c r="L55" s="71">
        <f t="shared" si="23"/>
        <v>0</v>
      </c>
      <c r="M55" s="71">
        <f t="shared" si="23"/>
        <v>0</v>
      </c>
      <c r="N55" s="71">
        <f t="shared" si="23"/>
        <v>0</v>
      </c>
      <c r="O55" s="72">
        <f t="shared" si="23"/>
        <v>0</v>
      </c>
    </row>
    <row r="56" spans="1:15" ht="12.75" x14ac:dyDescent="0.2">
      <c r="A56" s="85">
        <v>2</v>
      </c>
      <c r="B56" s="74">
        <v>1</v>
      </c>
      <c r="C56" s="74">
        <v>3</v>
      </c>
      <c r="D56" s="74">
        <v>2</v>
      </c>
      <c r="E56" s="74" t="s">
        <v>34</v>
      </c>
      <c r="F56" s="86" t="s">
        <v>75</v>
      </c>
      <c r="G56" s="76"/>
      <c r="H56" s="76"/>
      <c r="I56" s="76"/>
      <c r="J56" s="76"/>
      <c r="K56" s="76"/>
      <c r="L56" s="76"/>
      <c r="M56" s="76"/>
      <c r="N56" s="77">
        <f t="shared" ref="N56:N60" si="24">SUBTOTAL(9,G56:M56)</f>
        <v>0</v>
      </c>
      <c r="O56" s="78">
        <f>IFERROR(N56/$N$18*100,"0.00")</f>
        <v>0</v>
      </c>
    </row>
    <row r="57" spans="1:15" ht="12.75" x14ac:dyDescent="0.2">
      <c r="A57" s="85">
        <v>2</v>
      </c>
      <c r="B57" s="74">
        <v>1</v>
      </c>
      <c r="C57" s="74">
        <v>3</v>
      </c>
      <c r="D57" s="74">
        <v>2</v>
      </c>
      <c r="E57" s="74" t="s">
        <v>36</v>
      </c>
      <c r="F57" s="86" t="s">
        <v>76</v>
      </c>
      <c r="G57" s="76"/>
      <c r="H57" s="76"/>
      <c r="I57" s="76"/>
      <c r="J57" s="76"/>
      <c r="K57" s="76"/>
      <c r="L57" s="76"/>
      <c r="M57" s="76"/>
      <c r="N57" s="77">
        <f t="shared" si="24"/>
        <v>0</v>
      </c>
      <c r="O57" s="78">
        <f t="shared" ref="O57" si="25">IFERROR(N57/$N$18*100,"0.00")</f>
        <v>0</v>
      </c>
    </row>
    <row r="58" spans="1:15" ht="12.75" x14ac:dyDescent="0.2">
      <c r="A58" s="64">
        <v>2</v>
      </c>
      <c r="B58" s="65">
        <v>1</v>
      </c>
      <c r="C58" s="65">
        <v>5</v>
      </c>
      <c r="D58" s="65"/>
      <c r="E58" s="65"/>
      <c r="F58" s="66" t="s">
        <v>77</v>
      </c>
      <c r="G58" s="67">
        <f>G59+G61+G63+G65</f>
        <v>0</v>
      </c>
      <c r="H58" s="67">
        <f t="shared" ref="H58:O58" si="26">H59+H61+H63+H65</f>
        <v>0</v>
      </c>
      <c r="I58" s="67">
        <f t="shared" si="26"/>
        <v>0</v>
      </c>
      <c r="J58" s="67">
        <f t="shared" si="26"/>
        <v>0</v>
      </c>
      <c r="K58" s="67">
        <f t="shared" si="26"/>
        <v>0</v>
      </c>
      <c r="L58" s="67">
        <f t="shared" si="26"/>
        <v>0</v>
      </c>
      <c r="M58" s="67">
        <f t="shared" si="26"/>
        <v>0</v>
      </c>
      <c r="N58" s="67">
        <f t="shared" si="26"/>
        <v>0</v>
      </c>
      <c r="O58" s="67">
        <f t="shared" si="26"/>
        <v>0</v>
      </c>
    </row>
    <row r="59" spans="1:15" ht="12.75" x14ac:dyDescent="0.2">
      <c r="A59" s="68">
        <v>2</v>
      </c>
      <c r="B59" s="69">
        <v>1</v>
      </c>
      <c r="C59" s="69">
        <v>5</v>
      </c>
      <c r="D59" s="69">
        <v>1</v>
      </c>
      <c r="E59" s="69"/>
      <c r="F59" s="70" t="s">
        <v>78</v>
      </c>
      <c r="G59" s="71">
        <f>G60</f>
        <v>0</v>
      </c>
      <c r="H59" s="71">
        <f t="shared" ref="H59:O59" si="27">H60</f>
        <v>0</v>
      </c>
      <c r="I59" s="71">
        <f t="shared" si="27"/>
        <v>0</v>
      </c>
      <c r="J59" s="71">
        <f t="shared" si="27"/>
        <v>0</v>
      </c>
      <c r="K59" s="71">
        <f t="shared" si="27"/>
        <v>0</v>
      </c>
      <c r="L59" s="71">
        <f t="shared" si="27"/>
        <v>0</v>
      </c>
      <c r="M59" s="71">
        <f t="shared" si="27"/>
        <v>0</v>
      </c>
      <c r="N59" s="71">
        <f t="shared" si="27"/>
        <v>0</v>
      </c>
      <c r="O59" s="72">
        <f t="shared" si="27"/>
        <v>0</v>
      </c>
    </row>
    <row r="60" spans="1:15" ht="12.75" x14ac:dyDescent="0.2">
      <c r="A60" s="73">
        <v>2</v>
      </c>
      <c r="B60" s="74">
        <v>1</v>
      </c>
      <c r="C60" s="74">
        <v>5</v>
      </c>
      <c r="D60" s="74">
        <v>1</v>
      </c>
      <c r="E60" s="74" t="s">
        <v>34</v>
      </c>
      <c r="F60" s="79" t="s">
        <v>78</v>
      </c>
      <c r="G60" s="76"/>
      <c r="H60" s="76"/>
      <c r="I60" s="76"/>
      <c r="J60" s="76"/>
      <c r="K60" s="76"/>
      <c r="L60" s="76"/>
      <c r="M60" s="76"/>
      <c r="N60" s="77">
        <f t="shared" si="24"/>
        <v>0</v>
      </c>
      <c r="O60" s="78">
        <f>IFERROR(N60/$N$18*100,"0.00")</f>
        <v>0</v>
      </c>
    </row>
    <row r="61" spans="1:15" ht="12.75" x14ac:dyDescent="0.2">
      <c r="A61" s="68">
        <v>2</v>
      </c>
      <c r="B61" s="69">
        <v>1</v>
      </c>
      <c r="C61" s="69">
        <v>5</v>
      </c>
      <c r="D61" s="69">
        <v>2</v>
      </c>
      <c r="E61" s="69"/>
      <c r="F61" s="84" t="s">
        <v>79</v>
      </c>
      <c r="G61" s="71">
        <f>G62</f>
        <v>0</v>
      </c>
      <c r="H61" s="87">
        <f t="shared" ref="H61:O61" si="28">H62</f>
        <v>0</v>
      </c>
      <c r="I61" s="87">
        <f t="shared" si="28"/>
        <v>0</v>
      </c>
      <c r="J61" s="87">
        <f t="shared" si="28"/>
        <v>0</v>
      </c>
      <c r="K61" s="87">
        <f t="shared" si="28"/>
        <v>0</v>
      </c>
      <c r="L61" s="87">
        <f t="shared" si="28"/>
        <v>0</v>
      </c>
      <c r="M61" s="87">
        <f t="shared" si="28"/>
        <v>0</v>
      </c>
      <c r="N61" s="87">
        <f t="shared" si="28"/>
        <v>0</v>
      </c>
      <c r="O61" s="88">
        <f t="shared" si="28"/>
        <v>0</v>
      </c>
    </row>
    <row r="62" spans="1:15" ht="12.75" x14ac:dyDescent="0.2">
      <c r="A62" s="73">
        <v>2</v>
      </c>
      <c r="B62" s="74">
        <v>1</v>
      </c>
      <c r="C62" s="74">
        <v>5</v>
      </c>
      <c r="D62" s="74">
        <v>2</v>
      </c>
      <c r="E62" s="74" t="s">
        <v>34</v>
      </c>
      <c r="F62" s="79" t="s">
        <v>79</v>
      </c>
      <c r="G62" s="76"/>
      <c r="H62" s="76"/>
      <c r="I62" s="76"/>
      <c r="J62" s="76"/>
      <c r="K62" s="76"/>
      <c r="L62" s="76"/>
      <c r="M62" s="76"/>
      <c r="N62" s="77">
        <f>SUBTOTAL(9,G62:M62)</f>
        <v>0</v>
      </c>
      <c r="O62" s="78">
        <f>IFERROR(N62/$N$18*100,"0.00")</f>
        <v>0</v>
      </c>
    </row>
    <row r="63" spans="1:15" ht="12.75" x14ac:dyDescent="0.2">
      <c r="A63" s="68">
        <v>2</v>
      </c>
      <c r="B63" s="69">
        <v>1</v>
      </c>
      <c r="C63" s="69">
        <v>5</v>
      </c>
      <c r="D63" s="69">
        <v>3</v>
      </c>
      <c r="E63" s="69"/>
      <c r="F63" s="84" t="s">
        <v>80</v>
      </c>
      <c r="G63" s="71">
        <f>G64</f>
        <v>0</v>
      </c>
      <c r="H63" s="71">
        <f t="shared" ref="H63:M63" si="29">H64</f>
        <v>0</v>
      </c>
      <c r="I63" s="71">
        <f t="shared" si="29"/>
        <v>0</v>
      </c>
      <c r="J63" s="71">
        <f t="shared" si="29"/>
        <v>0</v>
      </c>
      <c r="K63" s="71">
        <f t="shared" si="29"/>
        <v>0</v>
      </c>
      <c r="L63" s="71">
        <f t="shared" si="29"/>
        <v>0</v>
      </c>
      <c r="M63" s="71">
        <f t="shared" si="29"/>
        <v>0</v>
      </c>
      <c r="N63" s="71">
        <f>N64</f>
        <v>0</v>
      </c>
      <c r="O63" s="88">
        <f t="shared" ref="O63" si="30">O64</f>
        <v>0</v>
      </c>
    </row>
    <row r="64" spans="1:15" ht="12.75" x14ac:dyDescent="0.2">
      <c r="A64" s="73">
        <v>2</v>
      </c>
      <c r="B64" s="74">
        <v>1</v>
      </c>
      <c r="C64" s="74">
        <v>5</v>
      </c>
      <c r="D64" s="74">
        <v>3</v>
      </c>
      <c r="E64" s="74" t="s">
        <v>34</v>
      </c>
      <c r="F64" s="79" t="s">
        <v>80</v>
      </c>
      <c r="G64" s="76"/>
      <c r="H64" s="76"/>
      <c r="I64" s="76"/>
      <c r="J64" s="76"/>
      <c r="K64" s="76"/>
      <c r="L64" s="76"/>
      <c r="M64" s="76"/>
      <c r="N64" s="80">
        <f>SUBTOTAL(9,G64:M64)</f>
        <v>0</v>
      </c>
      <c r="O64" s="81">
        <f>IFERROR(N64/$N$18*100,"0.00")</f>
        <v>0</v>
      </c>
    </row>
    <row r="65" spans="1:15" ht="12.75" x14ac:dyDescent="0.2">
      <c r="A65" s="68">
        <v>2</v>
      </c>
      <c r="B65" s="69">
        <v>1</v>
      </c>
      <c r="C65" s="69">
        <v>5</v>
      </c>
      <c r="D65" s="69">
        <v>4</v>
      </c>
      <c r="E65" s="69"/>
      <c r="F65" s="84" t="s">
        <v>81</v>
      </c>
      <c r="G65" s="71">
        <f t="shared" ref="G65:O65" si="31">G66</f>
        <v>0</v>
      </c>
      <c r="H65" s="71">
        <f t="shared" si="31"/>
        <v>0</v>
      </c>
      <c r="I65" s="71">
        <f t="shared" si="31"/>
        <v>0</v>
      </c>
      <c r="J65" s="71">
        <f t="shared" si="31"/>
        <v>0</v>
      </c>
      <c r="K65" s="71">
        <f t="shared" si="31"/>
        <v>0</v>
      </c>
      <c r="L65" s="71">
        <f t="shared" si="31"/>
        <v>0</v>
      </c>
      <c r="M65" s="71">
        <f t="shared" si="31"/>
        <v>0</v>
      </c>
      <c r="N65" s="71">
        <f t="shared" si="31"/>
        <v>0</v>
      </c>
      <c r="O65" s="88">
        <f t="shared" si="31"/>
        <v>0</v>
      </c>
    </row>
    <row r="66" spans="1:15" ht="12.75" x14ac:dyDescent="0.2">
      <c r="A66" s="73">
        <v>2</v>
      </c>
      <c r="B66" s="74">
        <v>1</v>
      </c>
      <c r="C66" s="74">
        <v>5</v>
      </c>
      <c r="D66" s="74">
        <v>4</v>
      </c>
      <c r="E66" s="74" t="s">
        <v>34</v>
      </c>
      <c r="F66" s="79" t="s">
        <v>81</v>
      </c>
      <c r="G66" s="76"/>
      <c r="H66" s="76"/>
      <c r="I66" s="76"/>
      <c r="J66" s="76"/>
      <c r="K66" s="76"/>
      <c r="L66" s="76"/>
      <c r="M66" s="76"/>
      <c r="N66" s="77">
        <f>SUBTOTAL(9,G66:M66)</f>
        <v>0</v>
      </c>
      <c r="O66" s="78">
        <f>IFERROR(N66/$N$18*100,"0.00")</f>
        <v>0</v>
      </c>
    </row>
    <row r="67" spans="1:15" ht="12.75" x14ac:dyDescent="0.2">
      <c r="A67" s="59">
        <v>2</v>
      </c>
      <c r="B67" s="60">
        <v>2</v>
      </c>
      <c r="C67" s="61"/>
      <c r="D67" s="61"/>
      <c r="E67" s="61"/>
      <c r="F67" s="62" t="s">
        <v>82</v>
      </c>
      <c r="G67" s="63">
        <f t="shared" ref="G67:N67" si="32">+G68+G82+G87+G92+G99+G116+G125+G143</f>
        <v>0</v>
      </c>
      <c r="H67" s="63">
        <f t="shared" si="32"/>
        <v>0</v>
      </c>
      <c r="I67" s="63">
        <f t="shared" si="32"/>
        <v>0</v>
      </c>
      <c r="J67" s="63">
        <f t="shared" si="32"/>
        <v>0</v>
      </c>
      <c r="K67" s="63">
        <f t="shared" si="32"/>
        <v>0</v>
      </c>
      <c r="L67" s="63">
        <f t="shared" si="32"/>
        <v>0</v>
      </c>
      <c r="M67" s="63">
        <f t="shared" si="32"/>
        <v>297844.58</v>
      </c>
      <c r="N67" s="63">
        <f t="shared" si="32"/>
        <v>351844.58</v>
      </c>
      <c r="O67" s="63">
        <f>+O68+O82+O87+O92+O99+O116+O125+O143</f>
        <v>0.68618893451246932</v>
      </c>
    </row>
    <row r="68" spans="1:15" ht="12.75" x14ac:dyDescent="0.2">
      <c r="A68" s="64">
        <v>2</v>
      </c>
      <c r="B68" s="65">
        <v>2</v>
      </c>
      <c r="C68" s="65">
        <v>1</v>
      </c>
      <c r="D68" s="65"/>
      <c r="E68" s="65"/>
      <c r="F68" s="66" t="s">
        <v>83</v>
      </c>
      <c r="G68" s="67">
        <f t="shared" ref="G68:N68" si="33">+G69+G71+G73+G75+G78+G80</f>
        <v>0</v>
      </c>
      <c r="H68" s="67">
        <f t="shared" si="33"/>
        <v>0</v>
      </c>
      <c r="I68" s="67">
        <f t="shared" si="33"/>
        <v>0</v>
      </c>
      <c r="J68" s="67">
        <f t="shared" si="33"/>
        <v>0</v>
      </c>
      <c r="K68" s="67">
        <f t="shared" si="33"/>
        <v>0</v>
      </c>
      <c r="L68" s="67">
        <f t="shared" si="33"/>
        <v>0</v>
      </c>
      <c r="M68" s="67">
        <f t="shared" si="33"/>
        <v>100989.18</v>
      </c>
      <c r="N68" s="67">
        <f t="shared" si="33"/>
        <v>100989.18</v>
      </c>
      <c r="O68" s="67">
        <f>+O69+O71+O73+O75+O78+O80</f>
        <v>0.1925766335607666</v>
      </c>
    </row>
    <row r="69" spans="1:15" ht="12.75" x14ac:dyDescent="0.2">
      <c r="A69" s="68">
        <v>2</v>
      </c>
      <c r="B69" s="69">
        <v>2</v>
      </c>
      <c r="C69" s="69">
        <v>1</v>
      </c>
      <c r="D69" s="69">
        <v>2</v>
      </c>
      <c r="E69" s="69"/>
      <c r="F69" s="70" t="s">
        <v>84</v>
      </c>
      <c r="G69" s="71">
        <f>G70</f>
        <v>0</v>
      </c>
      <c r="H69" s="71">
        <f t="shared" ref="H69:M69" si="34">H70</f>
        <v>0</v>
      </c>
      <c r="I69" s="71">
        <f t="shared" si="34"/>
        <v>0</v>
      </c>
      <c r="J69" s="71">
        <f t="shared" si="34"/>
        <v>0</v>
      </c>
      <c r="K69" s="71">
        <f t="shared" si="34"/>
        <v>0</v>
      </c>
      <c r="L69" s="71">
        <f t="shared" si="34"/>
        <v>0</v>
      </c>
      <c r="M69" s="71">
        <f t="shared" si="34"/>
        <v>0</v>
      </c>
      <c r="N69" s="71">
        <f>N70</f>
        <v>0</v>
      </c>
      <c r="O69" s="88">
        <f t="shared" ref="O69" si="35">O70</f>
        <v>0</v>
      </c>
    </row>
    <row r="70" spans="1:15" ht="12.75" x14ac:dyDescent="0.2">
      <c r="A70" s="85">
        <v>2</v>
      </c>
      <c r="B70" s="74">
        <v>2</v>
      </c>
      <c r="C70" s="74">
        <v>1</v>
      </c>
      <c r="D70" s="74">
        <v>2</v>
      </c>
      <c r="E70" s="74" t="s">
        <v>34</v>
      </c>
      <c r="F70" s="86" t="s">
        <v>84</v>
      </c>
      <c r="G70" s="76"/>
      <c r="H70" s="76"/>
      <c r="I70" s="76"/>
      <c r="J70" s="76"/>
      <c r="K70" s="76"/>
      <c r="L70" s="76"/>
      <c r="M70" s="76"/>
      <c r="N70" s="80">
        <f>SUBTOTAL(9,G70:M70)</f>
        <v>0</v>
      </c>
      <c r="O70" s="78">
        <f>IFERROR(N70/$N$18*100,"0.00")</f>
        <v>0</v>
      </c>
    </row>
    <row r="71" spans="1:15" ht="12.75" x14ac:dyDescent="0.2">
      <c r="A71" s="68">
        <v>2</v>
      </c>
      <c r="B71" s="69">
        <v>2</v>
      </c>
      <c r="C71" s="69">
        <v>1</v>
      </c>
      <c r="D71" s="69">
        <v>3</v>
      </c>
      <c r="E71" s="69"/>
      <c r="F71" s="70" t="s">
        <v>85</v>
      </c>
      <c r="G71" s="71">
        <f>G72</f>
        <v>0</v>
      </c>
      <c r="H71" s="87">
        <f t="shared" ref="H71:M71" si="36">H72</f>
        <v>0</v>
      </c>
      <c r="I71" s="87">
        <f t="shared" si="36"/>
        <v>0</v>
      </c>
      <c r="J71" s="87">
        <f t="shared" si="36"/>
        <v>0</v>
      </c>
      <c r="K71" s="87">
        <f t="shared" si="36"/>
        <v>0</v>
      </c>
      <c r="L71" s="87">
        <f t="shared" si="36"/>
        <v>0</v>
      </c>
      <c r="M71" s="87">
        <f t="shared" si="36"/>
        <v>100989.18</v>
      </c>
      <c r="N71" s="87">
        <f>N72</f>
        <v>100989.18</v>
      </c>
      <c r="O71" s="88">
        <f t="shared" ref="O71" si="37">O72</f>
        <v>0.1925766335607666</v>
      </c>
    </row>
    <row r="72" spans="1:15" ht="12.75" x14ac:dyDescent="0.2">
      <c r="A72" s="73">
        <v>2</v>
      </c>
      <c r="B72" s="74">
        <v>2</v>
      </c>
      <c r="C72" s="74">
        <v>1</v>
      </c>
      <c r="D72" s="74">
        <v>3</v>
      </c>
      <c r="E72" s="74" t="s">
        <v>34</v>
      </c>
      <c r="F72" s="79" t="s">
        <v>85</v>
      </c>
      <c r="G72" s="76"/>
      <c r="H72" s="76"/>
      <c r="I72" s="76"/>
      <c r="J72" s="76"/>
      <c r="K72" s="76"/>
      <c r="L72" s="76"/>
      <c r="M72" s="76">
        <v>100989.18</v>
      </c>
      <c r="N72" s="77">
        <f>SUBTOTAL(9,G72:M72)</f>
        <v>100989.18</v>
      </c>
      <c r="O72" s="78">
        <f>IFERROR(N72/$N$18*100,"0.00")</f>
        <v>0.1925766335607666</v>
      </c>
    </row>
    <row r="73" spans="1:15" ht="12.75" x14ac:dyDescent="0.2">
      <c r="A73" s="68">
        <v>2</v>
      </c>
      <c r="B73" s="69">
        <v>2</v>
      </c>
      <c r="C73" s="69">
        <v>1</v>
      </c>
      <c r="D73" s="69">
        <v>5</v>
      </c>
      <c r="E73" s="69"/>
      <c r="F73" s="70" t="s">
        <v>86</v>
      </c>
      <c r="G73" s="71">
        <f>G74</f>
        <v>0</v>
      </c>
      <c r="H73" s="71">
        <f t="shared" ref="H73:O73" si="38">H74</f>
        <v>0</v>
      </c>
      <c r="I73" s="71">
        <f t="shared" si="38"/>
        <v>0</v>
      </c>
      <c r="J73" s="71">
        <f t="shared" si="38"/>
        <v>0</v>
      </c>
      <c r="K73" s="71">
        <f t="shared" si="38"/>
        <v>0</v>
      </c>
      <c r="L73" s="71">
        <f t="shared" si="38"/>
        <v>0</v>
      </c>
      <c r="M73" s="71">
        <f t="shared" si="38"/>
        <v>0</v>
      </c>
      <c r="N73" s="71">
        <f t="shared" si="38"/>
        <v>0</v>
      </c>
      <c r="O73" s="88">
        <f t="shared" si="38"/>
        <v>0</v>
      </c>
    </row>
    <row r="74" spans="1:15" ht="12.75" x14ac:dyDescent="0.2">
      <c r="A74" s="85">
        <v>2</v>
      </c>
      <c r="B74" s="74">
        <v>2</v>
      </c>
      <c r="C74" s="74">
        <v>1</v>
      </c>
      <c r="D74" s="74">
        <v>5</v>
      </c>
      <c r="E74" s="74" t="s">
        <v>34</v>
      </c>
      <c r="F74" s="86" t="s">
        <v>86</v>
      </c>
      <c r="G74" s="76"/>
      <c r="H74" s="76"/>
      <c r="I74" s="76"/>
      <c r="J74" s="76"/>
      <c r="K74" s="76"/>
      <c r="L74" s="76"/>
      <c r="M74" s="76"/>
      <c r="N74" s="77">
        <f>SUBTOTAL(9,G74:M74)</f>
        <v>0</v>
      </c>
      <c r="O74" s="78">
        <f>IFERROR(N74/$N$18*100,"0.00")</f>
        <v>0</v>
      </c>
    </row>
    <row r="75" spans="1:15" ht="12.75" x14ac:dyDescent="0.2">
      <c r="A75" s="68">
        <v>2</v>
      </c>
      <c r="B75" s="69">
        <v>2</v>
      </c>
      <c r="C75" s="69">
        <v>1</v>
      </c>
      <c r="D75" s="69">
        <v>6</v>
      </c>
      <c r="E75" s="69"/>
      <c r="F75" s="70" t="s">
        <v>87</v>
      </c>
      <c r="G75" s="71">
        <f>G76+G77</f>
        <v>0</v>
      </c>
      <c r="H75" s="71">
        <f t="shared" ref="H75:O75" si="39">H76+H77</f>
        <v>0</v>
      </c>
      <c r="I75" s="71">
        <f t="shared" si="39"/>
        <v>0</v>
      </c>
      <c r="J75" s="71">
        <f t="shared" si="39"/>
        <v>0</v>
      </c>
      <c r="K75" s="71">
        <f t="shared" si="39"/>
        <v>0</v>
      </c>
      <c r="L75" s="71">
        <f t="shared" si="39"/>
        <v>0</v>
      </c>
      <c r="M75" s="71">
        <f t="shared" si="39"/>
        <v>0</v>
      </c>
      <c r="N75" s="71">
        <f t="shared" si="39"/>
        <v>0</v>
      </c>
      <c r="O75" s="88">
        <f t="shared" si="39"/>
        <v>0</v>
      </c>
    </row>
    <row r="76" spans="1:15" ht="12.75" x14ac:dyDescent="0.2">
      <c r="A76" s="85">
        <v>2</v>
      </c>
      <c r="B76" s="74">
        <v>2</v>
      </c>
      <c r="C76" s="74">
        <v>1</v>
      </c>
      <c r="D76" s="74">
        <v>6</v>
      </c>
      <c r="E76" s="74" t="s">
        <v>34</v>
      </c>
      <c r="F76" s="86" t="s">
        <v>88</v>
      </c>
      <c r="G76" s="76"/>
      <c r="H76" s="76"/>
      <c r="I76" s="76"/>
      <c r="J76" s="76"/>
      <c r="K76" s="76"/>
      <c r="L76" s="76"/>
      <c r="M76" s="76"/>
      <c r="N76" s="77">
        <f>SUBTOTAL(9,G76:M76)</f>
        <v>0</v>
      </c>
      <c r="O76" s="78">
        <f>IFERROR(N76/$N$18*100,"0.00")</f>
        <v>0</v>
      </c>
    </row>
    <row r="77" spans="1:15" ht="12.75" x14ac:dyDescent="0.2">
      <c r="A77" s="85">
        <v>2</v>
      </c>
      <c r="B77" s="74">
        <v>2</v>
      </c>
      <c r="C77" s="74">
        <v>1</v>
      </c>
      <c r="D77" s="74">
        <v>6</v>
      </c>
      <c r="E77" s="74" t="s">
        <v>36</v>
      </c>
      <c r="F77" s="86" t="s">
        <v>89</v>
      </c>
      <c r="G77" s="76"/>
      <c r="H77" s="76"/>
      <c r="I77" s="76"/>
      <c r="J77" s="76"/>
      <c r="K77" s="76"/>
      <c r="L77" s="76"/>
      <c r="M77" s="76"/>
      <c r="N77" s="77">
        <f>SUBTOTAL(9,G77:M77)</f>
        <v>0</v>
      </c>
      <c r="O77" s="78">
        <f>IFERROR(N77/$N$18*100,"0.00")</f>
        <v>0</v>
      </c>
    </row>
    <row r="78" spans="1:15" ht="12.75" x14ac:dyDescent="0.2">
      <c r="A78" s="68">
        <v>2</v>
      </c>
      <c r="B78" s="69">
        <v>2</v>
      </c>
      <c r="C78" s="69">
        <v>1</v>
      </c>
      <c r="D78" s="69">
        <v>7</v>
      </c>
      <c r="E78" s="69"/>
      <c r="F78" s="70" t="s">
        <v>90</v>
      </c>
      <c r="G78" s="71">
        <f>G79</f>
        <v>0</v>
      </c>
      <c r="H78" s="71">
        <f t="shared" ref="H78:O78" si="40">H79</f>
        <v>0</v>
      </c>
      <c r="I78" s="71">
        <f t="shared" si="40"/>
        <v>0</v>
      </c>
      <c r="J78" s="71">
        <f t="shared" si="40"/>
        <v>0</v>
      </c>
      <c r="K78" s="71">
        <f t="shared" si="40"/>
        <v>0</v>
      </c>
      <c r="L78" s="71">
        <f t="shared" si="40"/>
        <v>0</v>
      </c>
      <c r="M78" s="71">
        <f t="shared" si="40"/>
        <v>0</v>
      </c>
      <c r="N78" s="71">
        <f t="shared" si="40"/>
        <v>0</v>
      </c>
      <c r="O78" s="88">
        <f t="shared" si="40"/>
        <v>0</v>
      </c>
    </row>
    <row r="79" spans="1:15" ht="12.75" x14ac:dyDescent="0.2">
      <c r="A79" s="85">
        <v>2</v>
      </c>
      <c r="B79" s="74">
        <v>2</v>
      </c>
      <c r="C79" s="74">
        <v>1</v>
      </c>
      <c r="D79" s="74">
        <v>7</v>
      </c>
      <c r="E79" s="74" t="s">
        <v>34</v>
      </c>
      <c r="F79" s="86" t="s">
        <v>90</v>
      </c>
      <c r="G79" s="76"/>
      <c r="H79" s="76"/>
      <c r="I79" s="76"/>
      <c r="J79" s="76"/>
      <c r="K79" s="76"/>
      <c r="L79" s="76"/>
      <c r="M79" s="76"/>
      <c r="N79" s="77">
        <f>SUBTOTAL(9,G79:M79)</f>
        <v>0</v>
      </c>
      <c r="O79" s="81">
        <f>IFERROR(N79/$N$18*100,"0.00")</f>
        <v>0</v>
      </c>
    </row>
    <row r="80" spans="1:15" ht="12.75" x14ac:dyDescent="0.2">
      <c r="A80" s="68">
        <v>2</v>
      </c>
      <c r="B80" s="69">
        <v>2</v>
      </c>
      <c r="C80" s="69">
        <v>1</v>
      </c>
      <c r="D80" s="69">
        <v>8</v>
      </c>
      <c r="E80" s="69"/>
      <c r="F80" s="70" t="s">
        <v>91</v>
      </c>
      <c r="G80" s="71">
        <f>G81</f>
        <v>0</v>
      </c>
      <c r="H80" s="71">
        <f t="shared" ref="H80:M80" si="41">H81</f>
        <v>0</v>
      </c>
      <c r="I80" s="71">
        <f t="shared" si="41"/>
        <v>0</v>
      </c>
      <c r="J80" s="71">
        <f t="shared" si="41"/>
        <v>0</v>
      </c>
      <c r="K80" s="71">
        <f t="shared" si="41"/>
        <v>0</v>
      </c>
      <c r="L80" s="71">
        <f t="shared" si="41"/>
        <v>0</v>
      </c>
      <c r="M80" s="71">
        <f t="shared" si="41"/>
        <v>0</v>
      </c>
      <c r="N80" s="71">
        <f>N81</f>
        <v>0</v>
      </c>
      <c r="O80" s="88">
        <f t="shared" ref="O80" si="42">O81</f>
        <v>0</v>
      </c>
    </row>
    <row r="81" spans="1:15" ht="12.75" x14ac:dyDescent="0.2">
      <c r="A81" s="73">
        <v>2</v>
      </c>
      <c r="B81" s="74">
        <v>2</v>
      </c>
      <c r="C81" s="74">
        <v>1</v>
      </c>
      <c r="D81" s="74">
        <v>8</v>
      </c>
      <c r="E81" s="74" t="s">
        <v>34</v>
      </c>
      <c r="F81" s="79" t="s">
        <v>91</v>
      </c>
      <c r="G81" s="76"/>
      <c r="H81" s="76"/>
      <c r="I81" s="76"/>
      <c r="J81" s="76"/>
      <c r="K81" s="76"/>
      <c r="L81" s="76"/>
      <c r="M81" s="76"/>
      <c r="N81" s="80">
        <f>SUBTOTAL(9,G81:M81)</f>
        <v>0</v>
      </c>
      <c r="O81" s="81">
        <f>IFERROR(N81/$N$18*100,"0.00")</f>
        <v>0</v>
      </c>
    </row>
    <row r="82" spans="1:15" ht="12.75" x14ac:dyDescent="0.2">
      <c r="A82" s="64">
        <v>2</v>
      </c>
      <c r="B82" s="65">
        <v>2</v>
      </c>
      <c r="C82" s="65">
        <v>2</v>
      </c>
      <c r="D82" s="65"/>
      <c r="E82" s="65"/>
      <c r="F82" s="66" t="s">
        <v>92</v>
      </c>
      <c r="G82" s="67">
        <f>+G83+G85</f>
        <v>0</v>
      </c>
      <c r="H82" s="67">
        <f t="shared" ref="H82:M82" si="43">+H83+H85</f>
        <v>0</v>
      </c>
      <c r="I82" s="67">
        <f t="shared" si="43"/>
        <v>0</v>
      </c>
      <c r="J82" s="67">
        <f t="shared" si="43"/>
        <v>0</v>
      </c>
      <c r="K82" s="67">
        <f t="shared" si="43"/>
        <v>0</v>
      </c>
      <c r="L82" s="67">
        <f t="shared" si="43"/>
        <v>0</v>
      </c>
      <c r="M82" s="67">
        <f t="shared" si="43"/>
        <v>0</v>
      </c>
      <c r="N82" s="67">
        <f>+N83+N85</f>
        <v>0</v>
      </c>
      <c r="O82" s="67">
        <f t="shared" ref="O82" si="44">+O83+O85</f>
        <v>0</v>
      </c>
    </row>
    <row r="83" spans="1:15" ht="12.75" x14ac:dyDescent="0.2">
      <c r="A83" s="68">
        <v>2</v>
      </c>
      <c r="B83" s="69">
        <v>2</v>
      </c>
      <c r="C83" s="69">
        <v>2</v>
      </c>
      <c r="D83" s="69">
        <v>1</v>
      </c>
      <c r="E83" s="69"/>
      <c r="F83" s="70" t="s">
        <v>93</v>
      </c>
      <c r="G83" s="71">
        <f>G84</f>
        <v>0</v>
      </c>
      <c r="H83" s="87">
        <f t="shared" ref="H83:O83" si="45">H84</f>
        <v>0</v>
      </c>
      <c r="I83" s="87">
        <f t="shared" si="45"/>
        <v>0</v>
      </c>
      <c r="J83" s="87">
        <f t="shared" si="45"/>
        <v>0</v>
      </c>
      <c r="K83" s="87">
        <f t="shared" si="45"/>
        <v>0</v>
      </c>
      <c r="L83" s="87">
        <f t="shared" si="45"/>
        <v>0</v>
      </c>
      <c r="M83" s="87">
        <f t="shared" si="45"/>
        <v>0</v>
      </c>
      <c r="N83" s="87">
        <f t="shared" si="45"/>
        <v>0</v>
      </c>
      <c r="O83" s="88">
        <f t="shared" si="45"/>
        <v>0</v>
      </c>
    </row>
    <row r="84" spans="1:15" ht="12.75" x14ac:dyDescent="0.2">
      <c r="A84" s="73">
        <v>2</v>
      </c>
      <c r="B84" s="74">
        <v>2</v>
      </c>
      <c r="C84" s="74">
        <v>2</v>
      </c>
      <c r="D84" s="74">
        <v>1</v>
      </c>
      <c r="E84" s="74" t="s">
        <v>34</v>
      </c>
      <c r="F84" s="79" t="s">
        <v>93</v>
      </c>
      <c r="G84" s="76"/>
      <c r="H84" s="76"/>
      <c r="I84" s="76"/>
      <c r="J84" s="76"/>
      <c r="K84" s="76"/>
      <c r="L84" s="76"/>
      <c r="M84" s="76"/>
      <c r="N84" s="77">
        <f>SUBTOTAL(9,G84:M84)</f>
        <v>0</v>
      </c>
      <c r="O84" s="78">
        <f>IFERROR(N84/$N$18*100,"0.00")</f>
        <v>0</v>
      </c>
    </row>
    <row r="85" spans="1:15" ht="12.75" x14ac:dyDescent="0.2">
      <c r="A85" s="68">
        <v>2</v>
      </c>
      <c r="B85" s="69">
        <v>2</v>
      </c>
      <c r="C85" s="69">
        <v>2</v>
      </c>
      <c r="D85" s="69">
        <v>2</v>
      </c>
      <c r="E85" s="69"/>
      <c r="F85" s="70" t="s">
        <v>94</v>
      </c>
      <c r="G85" s="71">
        <f>G86</f>
        <v>0</v>
      </c>
      <c r="H85" s="87">
        <f t="shared" ref="H85:O85" si="46">H86</f>
        <v>0</v>
      </c>
      <c r="I85" s="87">
        <f t="shared" si="46"/>
        <v>0</v>
      </c>
      <c r="J85" s="87">
        <f t="shared" si="46"/>
        <v>0</v>
      </c>
      <c r="K85" s="87">
        <f t="shared" si="46"/>
        <v>0</v>
      </c>
      <c r="L85" s="87">
        <f t="shared" si="46"/>
        <v>0</v>
      </c>
      <c r="M85" s="87">
        <f t="shared" si="46"/>
        <v>0</v>
      </c>
      <c r="N85" s="87">
        <f t="shared" si="46"/>
        <v>0</v>
      </c>
      <c r="O85" s="88">
        <f t="shared" si="46"/>
        <v>0</v>
      </c>
    </row>
    <row r="86" spans="1:15" ht="12.75" x14ac:dyDescent="0.2">
      <c r="A86" s="73">
        <v>2</v>
      </c>
      <c r="B86" s="74">
        <v>2</v>
      </c>
      <c r="C86" s="74">
        <v>2</v>
      </c>
      <c r="D86" s="74">
        <v>2</v>
      </c>
      <c r="E86" s="74" t="s">
        <v>34</v>
      </c>
      <c r="F86" s="79" t="s">
        <v>94</v>
      </c>
      <c r="G86" s="76"/>
      <c r="H86" s="76"/>
      <c r="I86" s="76"/>
      <c r="J86" s="76"/>
      <c r="K86" s="76"/>
      <c r="L86" s="76"/>
      <c r="M86" s="76"/>
      <c r="N86" s="77">
        <f>SUBTOTAL(9,G86:M86)</f>
        <v>0</v>
      </c>
      <c r="O86" s="78">
        <f>IFERROR(N86/$N$18*100,"0.00")</f>
        <v>0</v>
      </c>
    </row>
    <row r="87" spans="1:15" ht="12.75" x14ac:dyDescent="0.2">
      <c r="A87" s="64">
        <v>2</v>
      </c>
      <c r="B87" s="65">
        <v>2</v>
      </c>
      <c r="C87" s="65">
        <v>3</v>
      </c>
      <c r="D87" s="65"/>
      <c r="E87" s="65"/>
      <c r="F87" s="66" t="s">
        <v>95</v>
      </c>
      <c r="G87" s="67">
        <f>+G88+G90</f>
        <v>0</v>
      </c>
      <c r="H87" s="67">
        <f t="shared" ref="H87:O87" si="47">+H88+H90</f>
        <v>0</v>
      </c>
      <c r="I87" s="67">
        <f t="shared" si="47"/>
        <v>0</v>
      </c>
      <c r="J87" s="67">
        <f t="shared" si="47"/>
        <v>0</v>
      </c>
      <c r="K87" s="67">
        <f t="shared" si="47"/>
        <v>0</v>
      </c>
      <c r="L87" s="67">
        <f t="shared" si="47"/>
        <v>0</v>
      </c>
      <c r="M87" s="67">
        <f t="shared" si="47"/>
        <v>152600</v>
      </c>
      <c r="N87" s="67">
        <f t="shared" si="47"/>
        <v>152600</v>
      </c>
      <c r="O87" s="67">
        <f t="shared" si="47"/>
        <v>0.29099349337595359</v>
      </c>
    </row>
    <row r="88" spans="1:15" ht="12.75" x14ac:dyDescent="0.2">
      <c r="A88" s="68">
        <v>2</v>
      </c>
      <c r="B88" s="69">
        <v>2</v>
      </c>
      <c r="C88" s="69">
        <v>3</v>
      </c>
      <c r="D88" s="69">
        <v>1</v>
      </c>
      <c r="E88" s="69"/>
      <c r="F88" s="70" t="s">
        <v>96</v>
      </c>
      <c r="G88" s="71">
        <f>G89</f>
        <v>0</v>
      </c>
      <c r="H88" s="71">
        <f t="shared" ref="H88:M88" si="48">H89</f>
        <v>0</v>
      </c>
      <c r="I88" s="71">
        <f t="shared" si="48"/>
        <v>0</v>
      </c>
      <c r="J88" s="71">
        <f t="shared" si="48"/>
        <v>0</v>
      </c>
      <c r="K88" s="71">
        <f t="shared" si="48"/>
        <v>0</v>
      </c>
      <c r="L88" s="71">
        <f t="shared" si="48"/>
        <v>0</v>
      </c>
      <c r="M88" s="71">
        <f t="shared" si="48"/>
        <v>152600</v>
      </c>
      <c r="N88" s="71">
        <f>N89</f>
        <v>152600</v>
      </c>
      <c r="O88" s="72">
        <f t="shared" ref="O88" si="49">O89</f>
        <v>0.29099349337595359</v>
      </c>
    </row>
    <row r="89" spans="1:15" ht="12.75" x14ac:dyDescent="0.2">
      <c r="A89" s="73">
        <v>2</v>
      </c>
      <c r="B89" s="74">
        <v>2</v>
      </c>
      <c r="C89" s="74">
        <v>3</v>
      </c>
      <c r="D89" s="74">
        <v>1</v>
      </c>
      <c r="E89" s="74" t="s">
        <v>34</v>
      </c>
      <c r="F89" s="79" t="s">
        <v>96</v>
      </c>
      <c r="G89" s="76"/>
      <c r="H89" s="76"/>
      <c r="I89" s="76"/>
      <c r="J89" s="76"/>
      <c r="K89" s="76"/>
      <c r="L89" s="76"/>
      <c r="M89" s="76">
        <v>152600</v>
      </c>
      <c r="N89" s="77">
        <f>SUBTOTAL(9,G89:M89)</f>
        <v>152600</v>
      </c>
      <c r="O89" s="81">
        <f>IFERROR(N89/$N$18*100,"0.00")</f>
        <v>0.29099349337595359</v>
      </c>
    </row>
    <row r="90" spans="1:15" ht="12.75" x14ac:dyDescent="0.2">
      <c r="A90" s="68">
        <v>2</v>
      </c>
      <c r="B90" s="69">
        <v>2</v>
      </c>
      <c r="C90" s="69">
        <v>3</v>
      </c>
      <c r="D90" s="69">
        <v>2</v>
      </c>
      <c r="E90" s="69"/>
      <c r="F90" s="70" t="s">
        <v>97</v>
      </c>
      <c r="G90" s="71">
        <f>G91</f>
        <v>0</v>
      </c>
      <c r="H90" s="71">
        <f t="shared" ref="H90:O90" si="50">H91</f>
        <v>0</v>
      </c>
      <c r="I90" s="71">
        <f t="shared" si="50"/>
        <v>0</v>
      </c>
      <c r="J90" s="71">
        <f t="shared" si="50"/>
        <v>0</v>
      </c>
      <c r="K90" s="71">
        <f t="shared" si="50"/>
        <v>0</v>
      </c>
      <c r="L90" s="71">
        <f t="shared" si="50"/>
        <v>0</v>
      </c>
      <c r="M90" s="71">
        <f t="shared" si="50"/>
        <v>0</v>
      </c>
      <c r="N90" s="71">
        <f t="shared" si="50"/>
        <v>0</v>
      </c>
      <c r="O90" s="88">
        <f t="shared" si="50"/>
        <v>0</v>
      </c>
    </row>
    <row r="91" spans="1:15" ht="12.75" x14ac:dyDescent="0.2">
      <c r="A91" s="85">
        <v>2</v>
      </c>
      <c r="B91" s="74">
        <v>2</v>
      </c>
      <c r="C91" s="74">
        <v>3</v>
      </c>
      <c r="D91" s="74">
        <v>2</v>
      </c>
      <c r="E91" s="74" t="s">
        <v>34</v>
      </c>
      <c r="F91" s="86" t="s">
        <v>97</v>
      </c>
      <c r="G91" s="76"/>
      <c r="H91" s="76"/>
      <c r="I91" s="76"/>
      <c r="J91" s="76"/>
      <c r="K91" s="76"/>
      <c r="L91" s="76"/>
      <c r="M91" s="76"/>
      <c r="N91" s="77">
        <f>SUBTOTAL(9,G91:M91)</f>
        <v>0</v>
      </c>
      <c r="O91" s="81">
        <f>IFERROR(N91/$N$18*100,"0.00")</f>
        <v>0</v>
      </c>
    </row>
    <row r="92" spans="1:15" ht="12.75" x14ac:dyDescent="0.2">
      <c r="A92" s="64">
        <v>2</v>
      </c>
      <c r="B92" s="65">
        <v>2</v>
      </c>
      <c r="C92" s="65">
        <v>4</v>
      </c>
      <c r="D92" s="65"/>
      <c r="E92" s="65"/>
      <c r="F92" s="66" t="s">
        <v>98</v>
      </c>
      <c r="G92" s="67">
        <f>+G93+G95+G97</f>
        <v>0</v>
      </c>
      <c r="H92" s="67">
        <f t="shared" ref="H92:L92" si="51">+H93+H95+H97</f>
        <v>0</v>
      </c>
      <c r="I92" s="67">
        <f t="shared" si="51"/>
        <v>0</v>
      </c>
      <c r="J92" s="67">
        <f t="shared" si="51"/>
        <v>0</v>
      </c>
      <c r="K92" s="67">
        <f t="shared" si="51"/>
        <v>0</v>
      </c>
      <c r="L92" s="67">
        <f t="shared" si="51"/>
        <v>0</v>
      </c>
      <c r="M92" s="67">
        <f>+M93+M95+M97</f>
        <v>0</v>
      </c>
      <c r="N92" s="67">
        <f t="shared" ref="N92:O92" si="52">+N93+N95+N97</f>
        <v>0</v>
      </c>
      <c r="O92" s="67">
        <f t="shared" si="52"/>
        <v>0</v>
      </c>
    </row>
    <row r="93" spans="1:15" ht="12.75" x14ac:dyDescent="0.2">
      <c r="A93" s="68">
        <v>2</v>
      </c>
      <c r="B93" s="69">
        <v>2</v>
      </c>
      <c r="C93" s="69">
        <v>4</v>
      </c>
      <c r="D93" s="69">
        <v>1</v>
      </c>
      <c r="E93" s="69"/>
      <c r="F93" s="84" t="s">
        <v>99</v>
      </c>
      <c r="G93" s="71">
        <f>G94</f>
        <v>0</v>
      </c>
      <c r="H93" s="71">
        <f t="shared" ref="H93:L93" si="53">H94</f>
        <v>0</v>
      </c>
      <c r="I93" s="71">
        <f t="shared" si="53"/>
        <v>0</v>
      </c>
      <c r="J93" s="71">
        <f t="shared" si="53"/>
        <v>0</v>
      </c>
      <c r="K93" s="71">
        <f t="shared" si="53"/>
        <v>0</v>
      </c>
      <c r="L93" s="71">
        <f t="shared" si="53"/>
        <v>0</v>
      </c>
      <c r="M93" s="71">
        <f>M94</f>
        <v>0</v>
      </c>
      <c r="N93" s="87">
        <f t="shared" ref="N93:O93" si="54">N94</f>
        <v>0</v>
      </c>
      <c r="O93" s="88">
        <f t="shared" si="54"/>
        <v>0</v>
      </c>
    </row>
    <row r="94" spans="1:15" ht="12.75" x14ac:dyDescent="0.2">
      <c r="A94" s="73">
        <v>2</v>
      </c>
      <c r="B94" s="74">
        <v>2</v>
      </c>
      <c r="C94" s="74">
        <v>4</v>
      </c>
      <c r="D94" s="74">
        <v>1</v>
      </c>
      <c r="E94" s="74" t="s">
        <v>34</v>
      </c>
      <c r="F94" s="75" t="s">
        <v>99</v>
      </c>
      <c r="G94" s="76"/>
      <c r="H94" s="76"/>
      <c r="I94" s="76"/>
      <c r="J94" s="76"/>
      <c r="K94" s="76"/>
      <c r="L94" s="76"/>
      <c r="M94" s="76"/>
      <c r="N94" s="77">
        <f>SUBTOTAL(9,G94:M94)</f>
        <v>0</v>
      </c>
      <c r="O94" s="78">
        <f>IFERROR(N94/$N$18*100,"0.00")</f>
        <v>0</v>
      </c>
    </row>
    <row r="95" spans="1:15" ht="12.75" x14ac:dyDescent="0.2">
      <c r="A95" s="68">
        <v>2</v>
      </c>
      <c r="B95" s="69">
        <v>2</v>
      </c>
      <c r="C95" s="69">
        <v>4</v>
      </c>
      <c r="D95" s="69">
        <v>2</v>
      </c>
      <c r="E95" s="69"/>
      <c r="F95" s="84" t="s">
        <v>100</v>
      </c>
      <c r="G95" s="71">
        <f>G96</f>
        <v>0</v>
      </c>
      <c r="H95" s="71">
        <f t="shared" ref="H95:L95" si="55">H96</f>
        <v>0</v>
      </c>
      <c r="I95" s="71">
        <f t="shared" si="55"/>
        <v>0</v>
      </c>
      <c r="J95" s="71">
        <f t="shared" si="55"/>
        <v>0</v>
      </c>
      <c r="K95" s="71">
        <f t="shared" si="55"/>
        <v>0</v>
      </c>
      <c r="L95" s="71">
        <f t="shared" si="55"/>
        <v>0</v>
      </c>
      <c r="M95" s="71">
        <f>M96</f>
        <v>0</v>
      </c>
      <c r="N95" s="87">
        <f>N96</f>
        <v>0</v>
      </c>
      <c r="O95" s="88">
        <f t="shared" ref="O95" si="56">O96</f>
        <v>0</v>
      </c>
    </row>
    <row r="96" spans="1:15" ht="12.75" x14ac:dyDescent="0.2">
      <c r="A96" s="85">
        <v>2</v>
      </c>
      <c r="B96" s="74">
        <v>2</v>
      </c>
      <c r="C96" s="74">
        <v>4</v>
      </c>
      <c r="D96" s="74">
        <v>2</v>
      </c>
      <c r="E96" s="74" t="s">
        <v>34</v>
      </c>
      <c r="F96" s="86" t="s">
        <v>100</v>
      </c>
      <c r="G96" s="76"/>
      <c r="H96" s="76"/>
      <c r="I96" s="76"/>
      <c r="J96" s="76"/>
      <c r="K96" s="76"/>
      <c r="L96" s="76"/>
      <c r="M96" s="76"/>
      <c r="N96" s="77">
        <f>SUBTOTAL(9,G96:M96)</f>
        <v>0</v>
      </c>
      <c r="O96" s="78">
        <f>IFERROR(N96/$N$18*100,"0.00")</f>
        <v>0</v>
      </c>
    </row>
    <row r="97" spans="1:15" ht="12.75" x14ac:dyDescent="0.2">
      <c r="A97" s="68">
        <v>2</v>
      </c>
      <c r="B97" s="69">
        <v>2</v>
      </c>
      <c r="C97" s="69">
        <v>4</v>
      </c>
      <c r="D97" s="69">
        <v>4</v>
      </c>
      <c r="E97" s="69"/>
      <c r="F97" s="84" t="s">
        <v>101</v>
      </c>
      <c r="G97" s="71">
        <f>G98</f>
        <v>0</v>
      </c>
      <c r="H97" s="71">
        <f t="shared" ref="H97:L97" si="57">H98</f>
        <v>0</v>
      </c>
      <c r="I97" s="71">
        <f t="shared" si="57"/>
        <v>0</v>
      </c>
      <c r="J97" s="71">
        <f t="shared" si="57"/>
        <v>0</v>
      </c>
      <c r="K97" s="71">
        <f t="shared" si="57"/>
        <v>0</v>
      </c>
      <c r="L97" s="71">
        <f t="shared" si="57"/>
        <v>0</v>
      </c>
      <c r="M97" s="71">
        <f>M98</f>
        <v>0</v>
      </c>
      <c r="N97" s="87">
        <f t="shared" ref="N97:O97" si="58">N98</f>
        <v>0</v>
      </c>
      <c r="O97" s="88">
        <f t="shared" si="58"/>
        <v>0</v>
      </c>
    </row>
    <row r="98" spans="1:15" ht="12.75" x14ac:dyDescent="0.2">
      <c r="A98" s="85">
        <v>2</v>
      </c>
      <c r="B98" s="74">
        <v>2</v>
      </c>
      <c r="C98" s="74">
        <v>4</v>
      </c>
      <c r="D98" s="74">
        <v>4</v>
      </c>
      <c r="E98" s="74" t="s">
        <v>34</v>
      </c>
      <c r="F98" s="86" t="s">
        <v>101</v>
      </c>
      <c r="G98" s="76"/>
      <c r="H98" s="76"/>
      <c r="I98" s="76"/>
      <c r="J98" s="76"/>
      <c r="K98" s="76"/>
      <c r="L98" s="76"/>
      <c r="M98" s="76"/>
      <c r="N98" s="77">
        <f>SUBTOTAL(9,G98:M98)</f>
        <v>0</v>
      </c>
      <c r="O98" s="78">
        <f>IFERROR(N98/$N$18*100,"0.00")</f>
        <v>0</v>
      </c>
    </row>
    <row r="99" spans="1:15" ht="12.75" x14ac:dyDescent="0.2">
      <c r="A99" s="64">
        <v>2</v>
      </c>
      <c r="B99" s="65">
        <v>2</v>
      </c>
      <c r="C99" s="65">
        <v>5</v>
      </c>
      <c r="D99" s="65"/>
      <c r="E99" s="65"/>
      <c r="F99" s="66" t="s">
        <v>102</v>
      </c>
      <c r="G99" s="67">
        <f>+G100+G102+G104+G110+G112+G114</f>
        <v>0</v>
      </c>
      <c r="H99" s="67">
        <f t="shared" ref="H99:M99" si="59">+H100+H102+H104+H110+H112+H114</f>
        <v>0</v>
      </c>
      <c r="I99" s="67">
        <f t="shared" si="59"/>
        <v>0</v>
      </c>
      <c r="J99" s="67">
        <f t="shared" si="59"/>
        <v>0</v>
      </c>
      <c r="K99" s="67">
        <f t="shared" si="59"/>
        <v>0</v>
      </c>
      <c r="L99" s="67">
        <f t="shared" si="59"/>
        <v>0</v>
      </c>
      <c r="M99" s="67">
        <f t="shared" si="59"/>
        <v>0</v>
      </c>
      <c r="N99" s="67">
        <f>+N100+N102+N104+N110+N112+N114</f>
        <v>54000</v>
      </c>
      <c r="O99" s="67">
        <f>+O100+O102+O104+O110+O112+O114</f>
        <v>0.10297279582111071</v>
      </c>
    </row>
    <row r="100" spans="1:15" ht="12.75" x14ac:dyDescent="0.2">
      <c r="A100" s="68">
        <v>2</v>
      </c>
      <c r="B100" s="69">
        <v>2</v>
      </c>
      <c r="C100" s="69">
        <v>5</v>
      </c>
      <c r="D100" s="69">
        <v>1</v>
      </c>
      <c r="E100" s="69"/>
      <c r="F100" s="84" t="s">
        <v>103</v>
      </c>
      <c r="G100" s="71">
        <f>G101</f>
        <v>0</v>
      </c>
      <c r="H100" s="71">
        <f t="shared" ref="H100:O100" si="60">H101</f>
        <v>0</v>
      </c>
      <c r="I100" s="71">
        <f t="shared" si="60"/>
        <v>0</v>
      </c>
      <c r="J100" s="71">
        <f t="shared" si="60"/>
        <v>0</v>
      </c>
      <c r="K100" s="71">
        <f t="shared" si="60"/>
        <v>0</v>
      </c>
      <c r="L100" s="71">
        <f t="shared" si="60"/>
        <v>0</v>
      </c>
      <c r="M100" s="71">
        <f t="shared" si="60"/>
        <v>0</v>
      </c>
      <c r="N100" s="71">
        <f t="shared" si="60"/>
        <v>0</v>
      </c>
      <c r="O100" s="72">
        <f t="shared" si="60"/>
        <v>0</v>
      </c>
    </row>
    <row r="101" spans="1:15" ht="12.75" x14ac:dyDescent="0.2">
      <c r="A101" s="85">
        <v>2</v>
      </c>
      <c r="B101" s="74">
        <v>2</v>
      </c>
      <c r="C101" s="74">
        <v>5</v>
      </c>
      <c r="D101" s="74">
        <v>1</v>
      </c>
      <c r="E101" s="74" t="s">
        <v>34</v>
      </c>
      <c r="F101" s="86" t="s">
        <v>103</v>
      </c>
      <c r="G101" s="76"/>
      <c r="H101" s="76"/>
      <c r="I101" s="76"/>
      <c r="J101" s="76"/>
      <c r="K101" s="76"/>
      <c r="L101" s="76"/>
      <c r="M101" s="76"/>
      <c r="N101" s="77">
        <f>SUBTOTAL(9,G101:M101)</f>
        <v>0</v>
      </c>
      <c r="O101" s="78">
        <f>IFERROR(N101/$N$18*100,"0.00")</f>
        <v>0</v>
      </c>
    </row>
    <row r="102" spans="1:15" ht="12.75" x14ac:dyDescent="0.2">
      <c r="A102" s="89">
        <v>2</v>
      </c>
      <c r="B102" s="69">
        <v>2</v>
      </c>
      <c r="C102" s="69">
        <v>5</v>
      </c>
      <c r="D102" s="69">
        <v>2</v>
      </c>
      <c r="E102" s="69"/>
      <c r="F102" s="90" t="s">
        <v>104</v>
      </c>
      <c r="G102" s="71">
        <f>G103</f>
        <v>0</v>
      </c>
      <c r="H102" s="87">
        <f t="shared" ref="H102:O102" si="61">H103</f>
        <v>0</v>
      </c>
      <c r="I102" s="87">
        <f t="shared" si="61"/>
        <v>0</v>
      </c>
      <c r="J102" s="87">
        <f t="shared" si="61"/>
        <v>0</v>
      </c>
      <c r="K102" s="87">
        <f t="shared" si="61"/>
        <v>0</v>
      </c>
      <c r="L102" s="87">
        <f t="shared" si="61"/>
        <v>0</v>
      </c>
      <c r="M102" s="87">
        <f t="shared" si="61"/>
        <v>0</v>
      </c>
      <c r="N102" s="87">
        <f t="shared" si="61"/>
        <v>0</v>
      </c>
      <c r="O102" s="88">
        <f t="shared" si="61"/>
        <v>0</v>
      </c>
    </row>
    <row r="103" spans="1:15" ht="12.75" x14ac:dyDescent="0.2">
      <c r="A103" s="85">
        <v>2</v>
      </c>
      <c r="B103" s="74">
        <v>2</v>
      </c>
      <c r="C103" s="74">
        <v>5</v>
      </c>
      <c r="D103" s="74">
        <v>2</v>
      </c>
      <c r="E103" s="74" t="s">
        <v>34</v>
      </c>
      <c r="F103" s="86" t="s">
        <v>104</v>
      </c>
      <c r="G103" s="76"/>
      <c r="H103" s="76"/>
      <c r="I103" s="76"/>
      <c r="J103" s="76"/>
      <c r="K103" s="76"/>
      <c r="L103" s="76"/>
      <c r="M103" s="76"/>
      <c r="N103" s="77">
        <f>SUBTOTAL(9,G103:M103)</f>
        <v>0</v>
      </c>
      <c r="O103" s="78">
        <f>IFERROR(N103/$N$18*100,"0.00")</f>
        <v>0</v>
      </c>
    </row>
    <row r="104" spans="1:15" ht="12.75" x14ac:dyDescent="0.2">
      <c r="A104" s="89">
        <v>2</v>
      </c>
      <c r="B104" s="69">
        <v>2</v>
      </c>
      <c r="C104" s="69">
        <v>5</v>
      </c>
      <c r="D104" s="69">
        <v>3</v>
      </c>
      <c r="E104" s="69"/>
      <c r="F104" s="90" t="s">
        <v>105</v>
      </c>
      <c r="G104" s="71">
        <f>SUM(G105:G109)</f>
        <v>0</v>
      </c>
      <c r="H104" s="71">
        <f t="shared" ref="H104:M104" si="62">SUM(H105:H109)</f>
        <v>0</v>
      </c>
      <c r="I104" s="71">
        <f t="shared" si="62"/>
        <v>0</v>
      </c>
      <c r="J104" s="71">
        <f t="shared" si="62"/>
        <v>0</v>
      </c>
      <c r="K104" s="71">
        <f t="shared" si="62"/>
        <v>0</v>
      </c>
      <c r="L104" s="71">
        <f t="shared" si="62"/>
        <v>0</v>
      </c>
      <c r="M104" s="71">
        <f t="shared" si="62"/>
        <v>0</v>
      </c>
      <c r="N104" s="71">
        <f>SUM(N105:N109)</f>
        <v>0</v>
      </c>
      <c r="O104" s="72">
        <f t="shared" ref="O104" si="63">SUM(O105:O109)</f>
        <v>0</v>
      </c>
    </row>
    <row r="105" spans="1:15" ht="12.75" x14ac:dyDescent="0.2">
      <c r="A105" s="85">
        <v>2</v>
      </c>
      <c r="B105" s="74">
        <v>2</v>
      </c>
      <c r="C105" s="74">
        <v>5</v>
      </c>
      <c r="D105" s="74">
        <v>3</v>
      </c>
      <c r="E105" s="74" t="s">
        <v>34</v>
      </c>
      <c r="F105" s="86" t="s">
        <v>106</v>
      </c>
      <c r="G105" s="76"/>
      <c r="H105" s="76"/>
      <c r="I105" s="76"/>
      <c r="J105" s="76"/>
      <c r="K105" s="76"/>
      <c r="L105" s="76"/>
      <c r="M105" s="76"/>
      <c r="N105" s="77">
        <f>SUBTOTAL(9,G105:M105)</f>
        <v>0</v>
      </c>
      <c r="O105" s="78">
        <f>IFERROR(N105/$N$18*100,"0.00")</f>
        <v>0</v>
      </c>
    </row>
    <row r="106" spans="1:15" ht="12.75" x14ac:dyDescent="0.2">
      <c r="A106" s="85">
        <v>2</v>
      </c>
      <c r="B106" s="74">
        <v>2</v>
      </c>
      <c r="C106" s="74">
        <v>5</v>
      </c>
      <c r="D106" s="74">
        <v>3</v>
      </c>
      <c r="E106" s="74" t="s">
        <v>36</v>
      </c>
      <c r="F106" s="86" t="s">
        <v>107</v>
      </c>
      <c r="G106" s="76"/>
      <c r="H106" s="76"/>
      <c r="I106" s="76"/>
      <c r="J106" s="76"/>
      <c r="K106" s="76"/>
      <c r="L106" s="76"/>
      <c r="M106" s="76"/>
      <c r="N106" s="77">
        <f t="shared" ref="N106:N111" si="64">SUBTOTAL(9,G106:M106)</f>
        <v>0</v>
      </c>
      <c r="O106" s="78">
        <f t="shared" ref="O106:O111" si="65">IFERROR(N106/$N$18*100,"0.00")</f>
        <v>0</v>
      </c>
    </row>
    <row r="107" spans="1:15" ht="12.75" x14ac:dyDescent="0.2">
      <c r="A107" s="85">
        <v>2</v>
      </c>
      <c r="B107" s="74">
        <v>2</v>
      </c>
      <c r="C107" s="74">
        <v>5</v>
      </c>
      <c r="D107" s="74">
        <v>3</v>
      </c>
      <c r="E107" s="74" t="s">
        <v>43</v>
      </c>
      <c r="F107" s="86" t="s">
        <v>108</v>
      </c>
      <c r="G107" s="76"/>
      <c r="H107" s="76"/>
      <c r="I107" s="76"/>
      <c r="J107" s="76"/>
      <c r="K107" s="76"/>
      <c r="L107" s="76"/>
      <c r="M107" s="76"/>
      <c r="N107" s="77">
        <f t="shared" si="64"/>
        <v>0</v>
      </c>
      <c r="O107" s="78">
        <f t="shared" si="65"/>
        <v>0</v>
      </c>
    </row>
    <row r="108" spans="1:15" ht="12.75" x14ac:dyDescent="0.2">
      <c r="A108" s="85">
        <v>2</v>
      </c>
      <c r="B108" s="74">
        <v>2</v>
      </c>
      <c r="C108" s="74">
        <v>5</v>
      </c>
      <c r="D108" s="74">
        <v>3</v>
      </c>
      <c r="E108" s="74" t="s">
        <v>58</v>
      </c>
      <c r="F108" s="86" t="s">
        <v>109</v>
      </c>
      <c r="G108" s="76"/>
      <c r="H108" s="76"/>
      <c r="I108" s="76"/>
      <c r="J108" s="76"/>
      <c r="K108" s="76"/>
      <c r="L108" s="76"/>
      <c r="M108" s="76"/>
      <c r="N108" s="77">
        <f t="shared" si="64"/>
        <v>0</v>
      </c>
      <c r="O108" s="78">
        <f t="shared" si="65"/>
        <v>0</v>
      </c>
    </row>
    <row r="109" spans="1:15" ht="12.75" x14ac:dyDescent="0.2">
      <c r="A109" s="85">
        <v>2</v>
      </c>
      <c r="B109" s="74">
        <v>2</v>
      </c>
      <c r="C109" s="74">
        <v>5</v>
      </c>
      <c r="D109" s="74">
        <v>3</v>
      </c>
      <c r="E109" s="74" t="s">
        <v>38</v>
      </c>
      <c r="F109" s="86" t="s">
        <v>110</v>
      </c>
      <c r="G109" s="76"/>
      <c r="H109" s="76"/>
      <c r="I109" s="76"/>
      <c r="J109" s="76"/>
      <c r="K109" s="76"/>
      <c r="L109" s="76"/>
      <c r="M109" s="76"/>
      <c r="N109" s="77">
        <f t="shared" si="64"/>
        <v>0</v>
      </c>
      <c r="O109" s="78">
        <f t="shared" si="65"/>
        <v>0</v>
      </c>
    </row>
    <row r="110" spans="1:15" ht="12.75" x14ac:dyDescent="0.2">
      <c r="A110" s="68">
        <v>2</v>
      </c>
      <c r="B110" s="69">
        <v>2</v>
      </c>
      <c r="C110" s="69">
        <v>5</v>
      </c>
      <c r="D110" s="69">
        <v>4</v>
      </c>
      <c r="E110" s="69"/>
      <c r="F110" s="84" t="s">
        <v>111</v>
      </c>
      <c r="G110" s="87">
        <f>+G112</f>
        <v>0</v>
      </c>
      <c r="H110" s="87">
        <f t="shared" ref="H110:M110" si="66">+H112</f>
        <v>0</v>
      </c>
      <c r="I110" s="87">
        <f t="shared" si="66"/>
        <v>0</v>
      </c>
      <c r="J110" s="87">
        <f t="shared" si="66"/>
        <v>0</v>
      </c>
      <c r="K110" s="87">
        <f t="shared" si="66"/>
        <v>0</v>
      </c>
      <c r="L110" s="87">
        <f t="shared" si="66"/>
        <v>0</v>
      </c>
      <c r="M110" s="87">
        <f t="shared" si="66"/>
        <v>0</v>
      </c>
      <c r="N110" s="87">
        <f t="shared" ref="N110:O110" si="67">+N111</f>
        <v>54000</v>
      </c>
      <c r="O110" s="72">
        <f t="shared" si="67"/>
        <v>0.10297279582111071</v>
      </c>
    </row>
    <row r="111" spans="1:15" ht="12.75" x14ac:dyDescent="0.2">
      <c r="A111" s="85">
        <v>2</v>
      </c>
      <c r="B111" s="74">
        <v>2</v>
      </c>
      <c r="C111" s="74">
        <v>5</v>
      </c>
      <c r="D111" s="74">
        <v>4</v>
      </c>
      <c r="E111" s="74" t="s">
        <v>34</v>
      </c>
      <c r="F111" s="86" t="s">
        <v>111</v>
      </c>
      <c r="G111" s="76"/>
      <c r="H111" s="76"/>
      <c r="I111" s="76"/>
      <c r="J111" s="76"/>
      <c r="K111" s="76"/>
      <c r="L111" s="76"/>
      <c r="M111" s="76">
        <v>54000</v>
      </c>
      <c r="N111" s="77">
        <f t="shared" si="64"/>
        <v>54000</v>
      </c>
      <c r="O111" s="78">
        <f t="shared" si="65"/>
        <v>0.10297279582111071</v>
      </c>
    </row>
    <row r="112" spans="1:15" ht="12.75" x14ac:dyDescent="0.2">
      <c r="A112" s="89">
        <v>2</v>
      </c>
      <c r="B112" s="69">
        <v>2</v>
      </c>
      <c r="C112" s="69">
        <v>5</v>
      </c>
      <c r="D112" s="69">
        <v>8</v>
      </c>
      <c r="E112" s="69"/>
      <c r="F112" s="90" t="s">
        <v>112</v>
      </c>
      <c r="G112" s="71">
        <f>G113</f>
        <v>0</v>
      </c>
      <c r="H112" s="87">
        <f t="shared" ref="H112:O112" si="68">H113</f>
        <v>0</v>
      </c>
      <c r="I112" s="87">
        <f t="shared" si="68"/>
        <v>0</v>
      </c>
      <c r="J112" s="87">
        <f t="shared" si="68"/>
        <v>0</v>
      </c>
      <c r="K112" s="87">
        <f t="shared" si="68"/>
        <v>0</v>
      </c>
      <c r="L112" s="87">
        <f t="shared" si="68"/>
        <v>0</v>
      </c>
      <c r="M112" s="87">
        <f t="shared" si="68"/>
        <v>0</v>
      </c>
      <c r="N112" s="87">
        <f t="shared" si="68"/>
        <v>0</v>
      </c>
      <c r="O112" s="88">
        <f t="shared" si="68"/>
        <v>0</v>
      </c>
    </row>
    <row r="113" spans="1:15" ht="12.75" x14ac:dyDescent="0.2">
      <c r="A113" s="85">
        <v>2</v>
      </c>
      <c r="B113" s="74">
        <v>2</v>
      </c>
      <c r="C113" s="74">
        <v>5</v>
      </c>
      <c r="D113" s="74">
        <v>8</v>
      </c>
      <c r="E113" s="74" t="s">
        <v>34</v>
      </c>
      <c r="F113" s="86" t="s">
        <v>112</v>
      </c>
      <c r="G113" s="76"/>
      <c r="H113" s="76"/>
      <c r="I113" s="76"/>
      <c r="J113" s="76"/>
      <c r="K113" s="76"/>
      <c r="L113" s="76"/>
      <c r="M113" s="76"/>
      <c r="N113" s="77">
        <f>SUBTOTAL(9,G113:M113)</f>
        <v>0</v>
      </c>
      <c r="O113" s="78">
        <f>IFERROR(N113/$N$18*100,"0.00")</f>
        <v>0</v>
      </c>
    </row>
    <row r="114" spans="1:15" ht="12.75" x14ac:dyDescent="0.2">
      <c r="A114" s="89">
        <v>2</v>
      </c>
      <c r="B114" s="69">
        <v>2</v>
      </c>
      <c r="C114" s="69">
        <v>5</v>
      </c>
      <c r="D114" s="69">
        <v>9</v>
      </c>
      <c r="E114" s="69"/>
      <c r="F114" s="90" t="s">
        <v>113</v>
      </c>
      <c r="G114" s="87">
        <f>+G115</f>
        <v>0</v>
      </c>
      <c r="H114" s="87">
        <f t="shared" ref="H114:M114" si="69">+H115</f>
        <v>0</v>
      </c>
      <c r="I114" s="87">
        <f t="shared" si="69"/>
        <v>0</v>
      </c>
      <c r="J114" s="87">
        <f t="shared" si="69"/>
        <v>0</v>
      </c>
      <c r="K114" s="87">
        <f t="shared" si="69"/>
        <v>0</v>
      </c>
      <c r="L114" s="87">
        <f t="shared" si="69"/>
        <v>0</v>
      </c>
      <c r="M114" s="87">
        <f t="shared" si="69"/>
        <v>0</v>
      </c>
      <c r="N114" s="87">
        <f t="shared" ref="N114:O114" si="70">N115</f>
        <v>0</v>
      </c>
      <c r="O114" s="88">
        <f t="shared" si="70"/>
        <v>0</v>
      </c>
    </row>
    <row r="115" spans="1:15" ht="12.75" x14ac:dyDescent="0.2">
      <c r="A115" s="85">
        <v>2</v>
      </c>
      <c r="B115" s="74">
        <v>2</v>
      </c>
      <c r="C115" s="74">
        <v>5</v>
      </c>
      <c r="D115" s="74">
        <v>8</v>
      </c>
      <c r="E115" s="74" t="s">
        <v>34</v>
      </c>
      <c r="F115" s="86" t="s">
        <v>114</v>
      </c>
      <c r="G115" s="76"/>
      <c r="H115" s="76"/>
      <c r="I115" s="76"/>
      <c r="J115" s="76"/>
      <c r="K115" s="76"/>
      <c r="L115" s="76"/>
      <c r="M115" s="76"/>
      <c r="N115" s="77">
        <f>SUBTOTAL(9,G115:M115)</f>
        <v>0</v>
      </c>
      <c r="O115" s="78">
        <f>IFERROR(N115/$N$18*100,"0.00")</f>
        <v>0</v>
      </c>
    </row>
    <row r="116" spans="1:15" ht="12.75" x14ac:dyDescent="0.2">
      <c r="A116" s="64">
        <v>2</v>
      </c>
      <c r="B116" s="65">
        <v>2</v>
      </c>
      <c r="C116" s="65">
        <v>6</v>
      </c>
      <c r="D116" s="65"/>
      <c r="E116" s="65"/>
      <c r="F116" s="66" t="s">
        <v>115</v>
      </c>
      <c r="G116" s="67">
        <f>+G117+G119+G121+G123</f>
        <v>0</v>
      </c>
      <c r="H116" s="91">
        <f t="shared" ref="H116:N116" si="71">+H117+H119+H121+H123</f>
        <v>0</v>
      </c>
      <c r="I116" s="91">
        <f t="shared" si="71"/>
        <v>0</v>
      </c>
      <c r="J116" s="91">
        <f t="shared" si="71"/>
        <v>0</v>
      </c>
      <c r="K116" s="91">
        <f t="shared" si="71"/>
        <v>0</v>
      </c>
      <c r="L116" s="91">
        <f t="shared" si="71"/>
        <v>0</v>
      </c>
      <c r="M116" s="91">
        <f t="shared" si="71"/>
        <v>0</v>
      </c>
      <c r="N116" s="91">
        <f t="shared" si="71"/>
        <v>0</v>
      </c>
      <c r="O116" s="92">
        <f>+O117+O119+O121+O123</f>
        <v>0</v>
      </c>
    </row>
    <row r="117" spans="1:15" ht="12.75" x14ac:dyDescent="0.2">
      <c r="A117" s="68">
        <v>2</v>
      </c>
      <c r="B117" s="69">
        <v>2</v>
      </c>
      <c r="C117" s="69">
        <v>6</v>
      </c>
      <c r="D117" s="69">
        <v>1</v>
      </c>
      <c r="E117" s="69"/>
      <c r="F117" s="84" t="s">
        <v>116</v>
      </c>
      <c r="G117" s="71">
        <f>G118</f>
        <v>0</v>
      </c>
      <c r="H117" s="87">
        <f t="shared" ref="H117:O117" si="72">H118</f>
        <v>0</v>
      </c>
      <c r="I117" s="87">
        <f t="shared" si="72"/>
        <v>0</v>
      </c>
      <c r="J117" s="87">
        <f t="shared" si="72"/>
        <v>0</v>
      </c>
      <c r="K117" s="87">
        <f t="shared" si="72"/>
        <v>0</v>
      </c>
      <c r="L117" s="87">
        <f t="shared" si="72"/>
        <v>0</v>
      </c>
      <c r="M117" s="87">
        <f t="shared" si="72"/>
        <v>0</v>
      </c>
      <c r="N117" s="87">
        <f t="shared" si="72"/>
        <v>0</v>
      </c>
      <c r="O117" s="88">
        <f t="shared" si="72"/>
        <v>0</v>
      </c>
    </row>
    <row r="118" spans="1:15" ht="12.75" x14ac:dyDescent="0.2">
      <c r="A118" s="85">
        <v>2</v>
      </c>
      <c r="B118" s="74">
        <v>2</v>
      </c>
      <c r="C118" s="74">
        <v>6</v>
      </c>
      <c r="D118" s="74">
        <v>1</v>
      </c>
      <c r="E118" s="74" t="s">
        <v>34</v>
      </c>
      <c r="F118" s="86" t="s">
        <v>116</v>
      </c>
      <c r="G118" s="76"/>
      <c r="H118" s="76"/>
      <c r="I118" s="76"/>
      <c r="J118" s="76"/>
      <c r="K118" s="76"/>
      <c r="L118" s="76"/>
      <c r="M118" s="76"/>
      <c r="N118" s="77">
        <f>SUBTOTAL(9,G118:M118)</f>
        <v>0</v>
      </c>
      <c r="O118" s="78">
        <f>IFERROR(N118/$N$18*100,"0.00")</f>
        <v>0</v>
      </c>
    </row>
    <row r="119" spans="1:15" ht="12.75" x14ac:dyDescent="0.2">
      <c r="A119" s="68">
        <v>2</v>
      </c>
      <c r="B119" s="69">
        <v>2</v>
      </c>
      <c r="C119" s="69">
        <v>6</v>
      </c>
      <c r="D119" s="69">
        <v>2</v>
      </c>
      <c r="E119" s="69"/>
      <c r="F119" s="84" t="s">
        <v>117</v>
      </c>
      <c r="G119" s="71">
        <f>G120</f>
        <v>0</v>
      </c>
      <c r="H119" s="87">
        <f t="shared" ref="H119:O119" si="73">H120</f>
        <v>0</v>
      </c>
      <c r="I119" s="87">
        <f t="shared" si="73"/>
        <v>0</v>
      </c>
      <c r="J119" s="87">
        <f t="shared" si="73"/>
        <v>0</v>
      </c>
      <c r="K119" s="87">
        <f t="shared" si="73"/>
        <v>0</v>
      </c>
      <c r="L119" s="87">
        <f t="shared" si="73"/>
        <v>0</v>
      </c>
      <c r="M119" s="87">
        <f t="shared" si="73"/>
        <v>0</v>
      </c>
      <c r="N119" s="87">
        <f t="shared" si="73"/>
        <v>0</v>
      </c>
      <c r="O119" s="88">
        <f t="shared" si="73"/>
        <v>0</v>
      </c>
    </row>
    <row r="120" spans="1:15" ht="12.75" x14ac:dyDescent="0.2">
      <c r="A120" s="85">
        <v>2</v>
      </c>
      <c r="B120" s="74">
        <v>2</v>
      </c>
      <c r="C120" s="74">
        <v>6</v>
      </c>
      <c r="D120" s="74">
        <v>2</v>
      </c>
      <c r="E120" s="74" t="s">
        <v>34</v>
      </c>
      <c r="F120" s="86" t="s">
        <v>117</v>
      </c>
      <c r="G120" s="76"/>
      <c r="H120" s="76"/>
      <c r="I120" s="76"/>
      <c r="J120" s="76"/>
      <c r="K120" s="76"/>
      <c r="L120" s="76"/>
      <c r="M120" s="76"/>
      <c r="N120" s="77">
        <f>SUBTOTAL(9,G120:M120)</f>
        <v>0</v>
      </c>
      <c r="O120" s="78">
        <f>IFERROR(N120/$N$18*100,"0.00")</f>
        <v>0</v>
      </c>
    </row>
    <row r="121" spans="1:15" ht="12.75" x14ac:dyDescent="0.2">
      <c r="A121" s="68">
        <v>2</v>
      </c>
      <c r="B121" s="69">
        <v>2</v>
      </c>
      <c r="C121" s="69">
        <v>6</v>
      </c>
      <c r="D121" s="69">
        <v>3</v>
      </c>
      <c r="E121" s="69"/>
      <c r="F121" s="84" t="s">
        <v>118</v>
      </c>
      <c r="G121" s="71">
        <f>G122</f>
        <v>0</v>
      </c>
      <c r="H121" s="87">
        <f t="shared" ref="H121:O121" si="74">H122</f>
        <v>0</v>
      </c>
      <c r="I121" s="87">
        <f t="shared" si="74"/>
        <v>0</v>
      </c>
      <c r="J121" s="87">
        <f t="shared" si="74"/>
        <v>0</v>
      </c>
      <c r="K121" s="87">
        <f t="shared" si="74"/>
        <v>0</v>
      </c>
      <c r="L121" s="87">
        <f t="shared" si="74"/>
        <v>0</v>
      </c>
      <c r="M121" s="87">
        <f t="shared" si="74"/>
        <v>0</v>
      </c>
      <c r="N121" s="87">
        <f t="shared" si="74"/>
        <v>0</v>
      </c>
      <c r="O121" s="88">
        <f t="shared" si="74"/>
        <v>0</v>
      </c>
    </row>
    <row r="122" spans="1:15" ht="12.75" x14ac:dyDescent="0.2">
      <c r="A122" s="85">
        <v>2</v>
      </c>
      <c r="B122" s="74">
        <v>2</v>
      </c>
      <c r="C122" s="74">
        <v>6</v>
      </c>
      <c r="D122" s="74">
        <v>3</v>
      </c>
      <c r="E122" s="74" t="s">
        <v>34</v>
      </c>
      <c r="F122" s="86" t="s">
        <v>118</v>
      </c>
      <c r="G122" s="76"/>
      <c r="H122" s="76"/>
      <c r="I122" s="76"/>
      <c r="J122" s="76"/>
      <c r="K122" s="76"/>
      <c r="L122" s="76"/>
      <c r="M122" s="76"/>
      <c r="N122" s="77">
        <f>SUBTOTAL(9,G122:M122)</f>
        <v>0</v>
      </c>
      <c r="O122" s="78">
        <f>IFERROR(N122/$N$18*100,"0.00")</f>
        <v>0</v>
      </c>
    </row>
    <row r="123" spans="1:15" ht="12.75" x14ac:dyDescent="0.2">
      <c r="A123" s="89">
        <v>2</v>
      </c>
      <c r="B123" s="69">
        <v>2</v>
      </c>
      <c r="C123" s="69">
        <v>6</v>
      </c>
      <c r="D123" s="69">
        <v>9</v>
      </c>
      <c r="E123" s="69"/>
      <c r="F123" s="90" t="s">
        <v>119</v>
      </c>
      <c r="G123" s="87">
        <f>+G124</f>
        <v>0</v>
      </c>
      <c r="H123" s="87">
        <f t="shared" ref="H123:M123" si="75">+H124</f>
        <v>0</v>
      </c>
      <c r="I123" s="87">
        <f t="shared" si="75"/>
        <v>0</v>
      </c>
      <c r="J123" s="87">
        <f t="shared" si="75"/>
        <v>0</v>
      </c>
      <c r="K123" s="87">
        <f t="shared" si="75"/>
        <v>0</v>
      </c>
      <c r="L123" s="87">
        <f t="shared" si="75"/>
        <v>0</v>
      </c>
      <c r="M123" s="87">
        <f t="shared" si="75"/>
        <v>0</v>
      </c>
      <c r="N123" s="87">
        <f t="shared" ref="N123:O123" si="76">N124</f>
        <v>0</v>
      </c>
      <c r="O123" s="88">
        <f t="shared" si="76"/>
        <v>0</v>
      </c>
    </row>
    <row r="124" spans="1:15" ht="12.75" x14ac:dyDescent="0.2">
      <c r="A124" s="85">
        <v>2</v>
      </c>
      <c r="B124" s="74">
        <v>2</v>
      </c>
      <c r="C124" s="74">
        <v>6</v>
      </c>
      <c r="D124" s="74">
        <v>9</v>
      </c>
      <c r="E124" s="74" t="s">
        <v>34</v>
      </c>
      <c r="F124" s="86" t="s">
        <v>119</v>
      </c>
      <c r="G124" s="76"/>
      <c r="H124" s="76"/>
      <c r="I124" s="76"/>
      <c r="J124" s="76"/>
      <c r="K124" s="76"/>
      <c r="L124" s="76"/>
      <c r="M124" s="76"/>
      <c r="N124" s="77">
        <f>SUBTOTAL(9,G124:M124)</f>
        <v>0</v>
      </c>
      <c r="O124" s="78">
        <f>IFERROR(N124/$N$18*100,"0.00")</f>
        <v>0</v>
      </c>
    </row>
    <row r="125" spans="1:15" ht="12.75" x14ac:dyDescent="0.2">
      <c r="A125" s="64">
        <v>2</v>
      </c>
      <c r="B125" s="65">
        <v>2</v>
      </c>
      <c r="C125" s="65">
        <v>7</v>
      </c>
      <c r="D125" s="65"/>
      <c r="E125" s="65"/>
      <c r="F125" s="66" t="s">
        <v>120</v>
      </c>
      <c r="G125" s="67">
        <f>+G126+G131+G141</f>
        <v>0</v>
      </c>
      <c r="H125" s="91">
        <f t="shared" ref="H125:N125" si="77">+H126+H131+H141</f>
        <v>0</v>
      </c>
      <c r="I125" s="91">
        <f t="shared" si="77"/>
        <v>0</v>
      </c>
      <c r="J125" s="91">
        <f t="shared" si="77"/>
        <v>0</v>
      </c>
      <c r="K125" s="91">
        <f t="shared" si="77"/>
        <v>0</v>
      </c>
      <c r="L125" s="91">
        <f t="shared" si="77"/>
        <v>0</v>
      </c>
      <c r="M125" s="91">
        <f t="shared" si="77"/>
        <v>8000</v>
      </c>
      <c r="N125" s="91">
        <f t="shared" si="77"/>
        <v>8000</v>
      </c>
      <c r="O125" s="92">
        <f>+O126+O128+O130+O136+O138+O140+O142+O144</f>
        <v>3.0510458021069838E-2</v>
      </c>
    </row>
    <row r="126" spans="1:15" ht="12.75" x14ac:dyDescent="0.2">
      <c r="A126" s="89">
        <v>2</v>
      </c>
      <c r="B126" s="69">
        <v>2</v>
      </c>
      <c r="C126" s="69">
        <v>7</v>
      </c>
      <c r="D126" s="69">
        <v>1</v>
      </c>
      <c r="E126" s="69"/>
      <c r="F126" s="90" t="s">
        <v>121</v>
      </c>
      <c r="G126" s="71">
        <f>SUM(G127:G130)</f>
        <v>0</v>
      </c>
      <c r="H126" s="71">
        <f t="shared" ref="H126:N126" si="78">SUM(H127:H130)</f>
        <v>0</v>
      </c>
      <c r="I126" s="71">
        <f t="shared" si="78"/>
        <v>0</v>
      </c>
      <c r="J126" s="71">
        <f t="shared" si="78"/>
        <v>0</v>
      </c>
      <c r="K126" s="71">
        <f t="shared" si="78"/>
        <v>0</v>
      </c>
      <c r="L126" s="71">
        <f t="shared" si="78"/>
        <v>0</v>
      </c>
      <c r="M126" s="71">
        <f t="shared" si="78"/>
        <v>8000</v>
      </c>
      <c r="N126" s="71">
        <f t="shared" si="78"/>
        <v>8000</v>
      </c>
      <c r="O126" s="72">
        <f>SUM(O127:O130)</f>
        <v>1.5255229010534919E-2</v>
      </c>
    </row>
    <row r="127" spans="1:15" ht="12.75" x14ac:dyDescent="0.2">
      <c r="A127" s="73">
        <v>2</v>
      </c>
      <c r="B127" s="74">
        <v>2</v>
      </c>
      <c r="C127" s="74">
        <v>7</v>
      </c>
      <c r="D127" s="74">
        <v>1</v>
      </c>
      <c r="E127" s="74" t="s">
        <v>34</v>
      </c>
      <c r="F127" s="93" t="s">
        <v>122</v>
      </c>
      <c r="G127" s="76"/>
      <c r="H127" s="76"/>
      <c r="I127" s="76"/>
      <c r="J127" s="76"/>
      <c r="K127" s="76"/>
      <c r="L127" s="76"/>
      <c r="M127" s="76"/>
      <c r="N127" s="77">
        <f>SUBTOTAL(9,G127:M127)</f>
        <v>0</v>
      </c>
      <c r="O127" s="78">
        <f>IFERROR(N127/$N$18*100,"0.00")</f>
        <v>0</v>
      </c>
    </row>
    <row r="128" spans="1:15" ht="12.75" x14ac:dyDescent="0.2">
      <c r="A128" s="73">
        <v>2</v>
      </c>
      <c r="B128" s="74">
        <v>2</v>
      </c>
      <c r="C128" s="74">
        <v>7</v>
      </c>
      <c r="D128" s="74">
        <v>1</v>
      </c>
      <c r="E128" s="74" t="s">
        <v>40</v>
      </c>
      <c r="F128" s="93" t="s">
        <v>123</v>
      </c>
      <c r="G128" s="76"/>
      <c r="H128" s="76"/>
      <c r="I128" s="76"/>
      <c r="J128" s="76"/>
      <c r="K128" s="76"/>
      <c r="L128" s="76"/>
      <c r="M128" s="76">
        <v>8000</v>
      </c>
      <c r="N128" s="77">
        <f t="shared" ref="N128:N130" si="79">SUBTOTAL(9,G128:M128)</f>
        <v>8000</v>
      </c>
      <c r="O128" s="78">
        <f t="shared" ref="O128:O142" si="80">IFERROR(N128/$N$18*100,"0.00")</f>
        <v>1.5255229010534919E-2</v>
      </c>
    </row>
    <row r="129" spans="1:15" ht="12.75" x14ac:dyDescent="0.2">
      <c r="A129" s="73">
        <v>2</v>
      </c>
      <c r="B129" s="74">
        <v>2</v>
      </c>
      <c r="C129" s="74">
        <v>7</v>
      </c>
      <c r="D129" s="74">
        <v>1</v>
      </c>
      <c r="E129" s="74" t="s">
        <v>67</v>
      </c>
      <c r="F129" s="93" t="s">
        <v>124</v>
      </c>
      <c r="G129" s="76"/>
      <c r="H129" s="76"/>
      <c r="I129" s="76"/>
      <c r="J129" s="76"/>
      <c r="K129" s="76"/>
      <c r="L129" s="76"/>
      <c r="M129" s="76"/>
      <c r="N129" s="77">
        <f t="shared" si="79"/>
        <v>0</v>
      </c>
      <c r="O129" s="78">
        <f t="shared" si="80"/>
        <v>0</v>
      </c>
    </row>
    <row r="130" spans="1:15" ht="12.75" x14ac:dyDescent="0.2">
      <c r="A130" s="73">
        <v>2</v>
      </c>
      <c r="B130" s="74">
        <v>2</v>
      </c>
      <c r="C130" s="74">
        <v>7</v>
      </c>
      <c r="D130" s="74">
        <v>1</v>
      </c>
      <c r="E130" s="74" t="s">
        <v>125</v>
      </c>
      <c r="F130" s="93" t="s">
        <v>126</v>
      </c>
      <c r="G130" s="76"/>
      <c r="H130" s="76"/>
      <c r="I130" s="76"/>
      <c r="J130" s="76"/>
      <c r="K130" s="76"/>
      <c r="L130" s="76"/>
      <c r="M130" s="76"/>
      <c r="N130" s="77">
        <f t="shared" si="79"/>
        <v>0</v>
      </c>
      <c r="O130" s="78">
        <f t="shared" si="80"/>
        <v>0</v>
      </c>
    </row>
    <row r="131" spans="1:15" ht="12.75" x14ac:dyDescent="0.2">
      <c r="A131" s="68">
        <v>2</v>
      </c>
      <c r="B131" s="69">
        <v>2</v>
      </c>
      <c r="C131" s="69">
        <v>7</v>
      </c>
      <c r="D131" s="69">
        <v>2</v>
      </c>
      <c r="E131" s="69"/>
      <c r="F131" s="84" t="s">
        <v>127</v>
      </c>
      <c r="G131" s="71">
        <f>SUM(G132:G140)</f>
        <v>0</v>
      </c>
      <c r="H131" s="71">
        <f t="shared" ref="H131:M131" si="81">SUM(H132:H140)</f>
        <v>0</v>
      </c>
      <c r="I131" s="71">
        <f t="shared" si="81"/>
        <v>0</v>
      </c>
      <c r="J131" s="71">
        <f t="shared" si="81"/>
        <v>0</v>
      </c>
      <c r="K131" s="71">
        <f t="shared" si="81"/>
        <v>0</v>
      </c>
      <c r="L131" s="71">
        <f t="shared" si="81"/>
        <v>0</v>
      </c>
      <c r="M131" s="71">
        <f t="shared" si="81"/>
        <v>0</v>
      </c>
      <c r="N131" s="71">
        <f>SUM(N132:N140)</f>
        <v>0</v>
      </c>
      <c r="O131" s="72">
        <f t="shared" ref="O131" si="82">SUM(O132:O140)</f>
        <v>0</v>
      </c>
    </row>
    <row r="132" spans="1:15" ht="12.75" x14ac:dyDescent="0.2">
      <c r="A132" s="73">
        <v>2</v>
      </c>
      <c r="B132" s="74">
        <v>2</v>
      </c>
      <c r="C132" s="74">
        <v>7</v>
      </c>
      <c r="D132" s="74">
        <v>2</v>
      </c>
      <c r="E132" s="74" t="s">
        <v>34</v>
      </c>
      <c r="F132" s="93" t="s">
        <v>128</v>
      </c>
      <c r="G132" s="76"/>
      <c r="H132" s="76"/>
      <c r="I132" s="76"/>
      <c r="J132" s="76"/>
      <c r="K132" s="76"/>
      <c r="L132" s="76"/>
      <c r="M132" s="76"/>
      <c r="N132" s="80">
        <f>SUBTOTAL(9,G132:M132)</f>
        <v>0</v>
      </c>
      <c r="O132" s="78">
        <f t="shared" si="80"/>
        <v>0</v>
      </c>
    </row>
    <row r="133" spans="1:15" ht="12.75" x14ac:dyDescent="0.2">
      <c r="A133" s="73">
        <v>2</v>
      </c>
      <c r="B133" s="74">
        <v>2</v>
      </c>
      <c r="C133" s="74">
        <v>7</v>
      </c>
      <c r="D133" s="74">
        <v>2</v>
      </c>
      <c r="E133" s="74" t="s">
        <v>36</v>
      </c>
      <c r="F133" s="93" t="s">
        <v>129</v>
      </c>
      <c r="G133" s="76"/>
      <c r="H133" s="76"/>
      <c r="I133" s="76"/>
      <c r="J133" s="76"/>
      <c r="K133" s="76"/>
      <c r="L133" s="76"/>
      <c r="M133" s="76"/>
      <c r="N133" s="80">
        <f t="shared" ref="N133:N140" si="83">SUBTOTAL(9,G133:M133)</f>
        <v>0</v>
      </c>
      <c r="O133" s="78">
        <f t="shared" si="80"/>
        <v>0</v>
      </c>
    </row>
    <row r="134" spans="1:15" ht="12.75" x14ac:dyDescent="0.2">
      <c r="A134" s="73">
        <v>2</v>
      </c>
      <c r="B134" s="74">
        <v>2</v>
      </c>
      <c r="C134" s="74">
        <v>7</v>
      </c>
      <c r="D134" s="74">
        <v>2</v>
      </c>
      <c r="E134" s="74" t="s">
        <v>43</v>
      </c>
      <c r="F134" s="93" t="s">
        <v>130</v>
      </c>
      <c r="G134" s="76"/>
      <c r="H134" s="76"/>
      <c r="I134" s="76"/>
      <c r="J134" s="76"/>
      <c r="K134" s="76"/>
      <c r="L134" s="76"/>
      <c r="M134" s="76"/>
      <c r="N134" s="80">
        <f t="shared" si="83"/>
        <v>0</v>
      </c>
      <c r="O134" s="78">
        <f t="shared" si="80"/>
        <v>0</v>
      </c>
    </row>
    <row r="135" spans="1:15" ht="12.75" x14ac:dyDescent="0.2">
      <c r="A135" s="73">
        <v>2</v>
      </c>
      <c r="B135" s="74">
        <v>2</v>
      </c>
      <c r="C135" s="74">
        <v>7</v>
      </c>
      <c r="D135" s="74">
        <v>2</v>
      </c>
      <c r="E135" s="74" t="s">
        <v>58</v>
      </c>
      <c r="F135" s="93" t="s">
        <v>131</v>
      </c>
      <c r="G135" s="76"/>
      <c r="H135" s="76"/>
      <c r="I135" s="76"/>
      <c r="J135" s="76"/>
      <c r="K135" s="76"/>
      <c r="L135" s="76"/>
      <c r="M135" s="76"/>
      <c r="N135" s="80">
        <f t="shared" si="83"/>
        <v>0</v>
      </c>
      <c r="O135" s="78">
        <f t="shared" si="80"/>
        <v>0</v>
      </c>
    </row>
    <row r="136" spans="1:15" ht="12.75" x14ac:dyDescent="0.2">
      <c r="A136" s="73">
        <v>2</v>
      </c>
      <c r="B136" s="74">
        <v>2</v>
      </c>
      <c r="C136" s="74">
        <v>7</v>
      </c>
      <c r="D136" s="74">
        <v>2</v>
      </c>
      <c r="E136" s="74" t="s">
        <v>38</v>
      </c>
      <c r="F136" s="93" t="s">
        <v>132</v>
      </c>
      <c r="G136" s="76"/>
      <c r="H136" s="76"/>
      <c r="I136" s="76"/>
      <c r="J136" s="76"/>
      <c r="K136" s="76"/>
      <c r="L136" s="76"/>
      <c r="M136" s="76"/>
      <c r="N136" s="80">
        <f t="shared" si="83"/>
        <v>0</v>
      </c>
      <c r="O136" s="78">
        <f t="shared" si="80"/>
        <v>0</v>
      </c>
    </row>
    <row r="137" spans="1:15" ht="12.75" x14ac:dyDescent="0.2">
      <c r="A137" s="73">
        <v>2</v>
      </c>
      <c r="B137" s="74">
        <v>2</v>
      </c>
      <c r="C137" s="74">
        <v>7</v>
      </c>
      <c r="D137" s="74">
        <v>2</v>
      </c>
      <c r="E137" s="74" t="s">
        <v>40</v>
      </c>
      <c r="F137" s="94" t="s">
        <v>133</v>
      </c>
      <c r="G137" s="76"/>
      <c r="H137" s="76"/>
      <c r="I137" s="76"/>
      <c r="J137" s="76"/>
      <c r="K137" s="76"/>
      <c r="L137" s="76"/>
      <c r="M137" s="76"/>
      <c r="N137" s="80">
        <f t="shared" si="83"/>
        <v>0</v>
      </c>
      <c r="O137" s="78">
        <f t="shared" si="80"/>
        <v>0</v>
      </c>
    </row>
    <row r="138" spans="1:15" ht="12.75" x14ac:dyDescent="0.2">
      <c r="A138" s="73">
        <v>2</v>
      </c>
      <c r="B138" s="74">
        <v>2</v>
      </c>
      <c r="C138" s="74">
        <v>7</v>
      </c>
      <c r="D138" s="74">
        <v>2</v>
      </c>
      <c r="E138" s="74" t="s">
        <v>67</v>
      </c>
      <c r="F138" s="94" t="s">
        <v>134</v>
      </c>
      <c r="G138" s="76"/>
      <c r="H138" s="76"/>
      <c r="I138" s="76"/>
      <c r="J138" s="76"/>
      <c r="K138" s="76"/>
      <c r="L138" s="76"/>
      <c r="M138" s="76"/>
      <c r="N138" s="80">
        <f t="shared" si="83"/>
        <v>0</v>
      </c>
      <c r="O138" s="78">
        <f t="shared" si="80"/>
        <v>0</v>
      </c>
    </row>
    <row r="139" spans="1:15" ht="12.75" x14ac:dyDescent="0.2">
      <c r="A139" s="73">
        <v>2</v>
      </c>
      <c r="B139" s="74">
        <v>2</v>
      </c>
      <c r="C139" s="74">
        <v>7</v>
      </c>
      <c r="D139" s="74">
        <v>2</v>
      </c>
      <c r="E139" s="74" t="s">
        <v>47</v>
      </c>
      <c r="F139" s="94" t="s">
        <v>135</v>
      </c>
      <c r="G139" s="76"/>
      <c r="H139" s="76"/>
      <c r="I139" s="76"/>
      <c r="J139" s="76"/>
      <c r="K139" s="76"/>
      <c r="L139" s="76"/>
      <c r="M139" s="76"/>
      <c r="N139" s="80">
        <f t="shared" si="83"/>
        <v>0</v>
      </c>
      <c r="O139" s="78">
        <f t="shared" si="80"/>
        <v>0</v>
      </c>
    </row>
    <row r="140" spans="1:15" ht="12.75" x14ac:dyDescent="0.2">
      <c r="A140" s="73">
        <v>2</v>
      </c>
      <c r="B140" s="74">
        <v>2</v>
      </c>
      <c r="C140" s="74">
        <v>7</v>
      </c>
      <c r="D140" s="74">
        <v>2</v>
      </c>
      <c r="E140" s="74" t="s">
        <v>125</v>
      </c>
      <c r="F140" s="94" t="s">
        <v>136</v>
      </c>
      <c r="G140" s="76"/>
      <c r="H140" s="76"/>
      <c r="I140" s="76"/>
      <c r="J140" s="76"/>
      <c r="K140" s="76"/>
      <c r="L140" s="76"/>
      <c r="M140" s="76"/>
      <c r="N140" s="80">
        <f t="shared" si="83"/>
        <v>0</v>
      </c>
      <c r="O140" s="78">
        <f t="shared" si="80"/>
        <v>0</v>
      </c>
    </row>
    <row r="141" spans="1:15" ht="12.75" x14ac:dyDescent="0.2">
      <c r="A141" s="68">
        <v>2</v>
      </c>
      <c r="B141" s="69">
        <v>2</v>
      </c>
      <c r="C141" s="69">
        <v>7</v>
      </c>
      <c r="D141" s="69">
        <v>3</v>
      </c>
      <c r="E141" s="69"/>
      <c r="F141" s="84" t="s">
        <v>137</v>
      </c>
      <c r="G141" s="71">
        <f>G142</f>
        <v>0</v>
      </c>
      <c r="H141" s="71">
        <f t="shared" ref="H141:M141" si="84">H142</f>
        <v>0</v>
      </c>
      <c r="I141" s="71">
        <f t="shared" si="84"/>
        <v>0</v>
      </c>
      <c r="J141" s="71">
        <f t="shared" si="84"/>
        <v>0</v>
      </c>
      <c r="K141" s="71">
        <f t="shared" si="84"/>
        <v>0</v>
      </c>
      <c r="L141" s="71">
        <f t="shared" si="84"/>
        <v>0</v>
      </c>
      <c r="M141" s="71">
        <f t="shared" si="84"/>
        <v>0</v>
      </c>
      <c r="N141" s="71">
        <f>N142</f>
        <v>0</v>
      </c>
      <c r="O141" s="72">
        <f t="shared" ref="O141" si="85">O142</f>
        <v>0</v>
      </c>
    </row>
    <row r="142" spans="1:15" ht="12.75" x14ac:dyDescent="0.2">
      <c r="A142" s="73">
        <v>2</v>
      </c>
      <c r="B142" s="74">
        <v>2</v>
      </c>
      <c r="C142" s="74">
        <v>7</v>
      </c>
      <c r="D142" s="74">
        <v>3</v>
      </c>
      <c r="E142" s="74" t="s">
        <v>34</v>
      </c>
      <c r="F142" s="75" t="s">
        <v>137</v>
      </c>
      <c r="G142" s="76"/>
      <c r="H142" s="76"/>
      <c r="I142" s="76"/>
      <c r="J142" s="76"/>
      <c r="K142" s="76"/>
      <c r="L142" s="76"/>
      <c r="M142" s="76"/>
      <c r="N142" s="80">
        <f>SUBTOTAL(9,G142:M142)</f>
        <v>0</v>
      </c>
      <c r="O142" s="78">
        <f t="shared" si="80"/>
        <v>0</v>
      </c>
    </row>
    <row r="143" spans="1:15" ht="12.75" x14ac:dyDescent="0.2">
      <c r="A143" s="64">
        <v>2</v>
      </c>
      <c r="B143" s="65">
        <v>2</v>
      </c>
      <c r="C143" s="65">
        <v>8</v>
      </c>
      <c r="D143" s="65"/>
      <c r="E143" s="65"/>
      <c r="F143" s="66" t="s">
        <v>138</v>
      </c>
      <c r="G143" s="67">
        <f>+G144+G146+G148+G150+G154+G157+G164</f>
        <v>0</v>
      </c>
      <c r="H143" s="67">
        <f t="shared" ref="H143:O143" si="86">+H144+H146+H148+H150+H154+H157+H164</f>
        <v>0</v>
      </c>
      <c r="I143" s="67">
        <f t="shared" si="86"/>
        <v>0</v>
      </c>
      <c r="J143" s="67">
        <f t="shared" si="86"/>
        <v>0</v>
      </c>
      <c r="K143" s="67">
        <f t="shared" si="86"/>
        <v>0</v>
      </c>
      <c r="L143" s="67">
        <f t="shared" si="86"/>
        <v>0</v>
      </c>
      <c r="M143" s="67">
        <f t="shared" si="86"/>
        <v>36255.4</v>
      </c>
      <c r="N143" s="67">
        <f t="shared" si="86"/>
        <v>36255.4</v>
      </c>
      <c r="O143" s="67">
        <f t="shared" si="86"/>
        <v>6.9135553733568472E-2</v>
      </c>
    </row>
    <row r="144" spans="1:15" ht="12.75" x14ac:dyDescent="0.2">
      <c r="A144" s="68">
        <v>2</v>
      </c>
      <c r="B144" s="69">
        <v>2</v>
      </c>
      <c r="C144" s="69">
        <v>8</v>
      </c>
      <c r="D144" s="69">
        <v>1</v>
      </c>
      <c r="E144" s="69"/>
      <c r="F144" s="84" t="s">
        <v>139</v>
      </c>
      <c r="G144" s="71">
        <f>G145</f>
        <v>0</v>
      </c>
      <c r="H144" s="87">
        <f t="shared" ref="H144:M144" si="87">H145</f>
        <v>0</v>
      </c>
      <c r="I144" s="87">
        <f t="shared" si="87"/>
        <v>0</v>
      </c>
      <c r="J144" s="87">
        <f t="shared" si="87"/>
        <v>0</v>
      </c>
      <c r="K144" s="87">
        <f t="shared" si="87"/>
        <v>0</v>
      </c>
      <c r="L144" s="87">
        <f t="shared" si="87"/>
        <v>0</v>
      </c>
      <c r="M144" s="87">
        <f t="shared" si="87"/>
        <v>0</v>
      </c>
      <c r="N144" s="87">
        <f>N145</f>
        <v>0</v>
      </c>
      <c r="O144" s="88">
        <f t="shared" ref="O144" si="88">O145</f>
        <v>0</v>
      </c>
    </row>
    <row r="145" spans="1:15" ht="12.75" x14ac:dyDescent="0.2">
      <c r="A145" s="73">
        <v>2</v>
      </c>
      <c r="B145" s="74">
        <v>2</v>
      </c>
      <c r="C145" s="74">
        <v>8</v>
      </c>
      <c r="D145" s="74">
        <v>1</v>
      </c>
      <c r="E145" s="74" t="s">
        <v>34</v>
      </c>
      <c r="F145" s="75" t="s">
        <v>139</v>
      </c>
      <c r="G145" s="76"/>
      <c r="H145" s="76"/>
      <c r="I145" s="76"/>
      <c r="J145" s="76"/>
      <c r="K145" s="76"/>
      <c r="L145" s="76"/>
      <c r="M145" s="76"/>
      <c r="N145" s="77">
        <f>SUBTOTAL(9,G145:M145)</f>
        <v>0</v>
      </c>
      <c r="O145" s="78">
        <f>IFERROR(N145/$N$18*100,"0.00")</f>
        <v>0</v>
      </c>
    </row>
    <row r="146" spans="1:15" ht="12.75" x14ac:dyDescent="0.2">
      <c r="A146" s="68">
        <v>2</v>
      </c>
      <c r="B146" s="69">
        <v>2</v>
      </c>
      <c r="C146" s="69">
        <v>8</v>
      </c>
      <c r="D146" s="69">
        <v>2</v>
      </c>
      <c r="E146" s="69"/>
      <c r="F146" s="84" t="s">
        <v>140</v>
      </c>
      <c r="G146" s="71">
        <f>G147</f>
        <v>0</v>
      </c>
      <c r="H146" s="71">
        <f t="shared" ref="H146:M146" si="89">H147</f>
        <v>0</v>
      </c>
      <c r="I146" s="71">
        <f t="shared" si="89"/>
        <v>0</v>
      </c>
      <c r="J146" s="71">
        <f t="shared" si="89"/>
        <v>0</v>
      </c>
      <c r="K146" s="71">
        <f t="shared" si="89"/>
        <v>0</v>
      </c>
      <c r="L146" s="71">
        <f t="shared" si="89"/>
        <v>0</v>
      </c>
      <c r="M146" s="71">
        <f t="shared" si="89"/>
        <v>36255.4</v>
      </c>
      <c r="N146" s="71">
        <f>N147</f>
        <v>36255.4</v>
      </c>
      <c r="O146" s="88">
        <f t="shared" ref="O146" si="90">O147</f>
        <v>6.9135553733568472E-2</v>
      </c>
    </row>
    <row r="147" spans="1:15" ht="12.75" x14ac:dyDescent="0.2">
      <c r="A147" s="73">
        <v>2</v>
      </c>
      <c r="B147" s="74">
        <v>2</v>
      </c>
      <c r="C147" s="74">
        <v>8</v>
      </c>
      <c r="D147" s="74">
        <v>2</v>
      </c>
      <c r="E147" s="74" t="s">
        <v>34</v>
      </c>
      <c r="F147" s="75" t="s">
        <v>141</v>
      </c>
      <c r="G147" s="76"/>
      <c r="H147" s="76"/>
      <c r="I147" s="76"/>
      <c r="J147" s="76"/>
      <c r="K147" s="76"/>
      <c r="L147" s="76"/>
      <c r="M147" s="76">
        <v>36255.4</v>
      </c>
      <c r="N147" s="80">
        <f>SUBTOTAL(9,G147:M147)</f>
        <v>36255.4</v>
      </c>
      <c r="O147" s="81">
        <f>IFERROR(N147/$N$18*100,"0.00")</f>
        <v>6.9135553733568472E-2</v>
      </c>
    </row>
    <row r="148" spans="1:15" ht="12.75" x14ac:dyDescent="0.2">
      <c r="A148" s="68">
        <v>2</v>
      </c>
      <c r="B148" s="69">
        <v>2</v>
      </c>
      <c r="C148" s="69">
        <v>8</v>
      </c>
      <c r="D148" s="69">
        <v>4</v>
      </c>
      <c r="E148" s="69"/>
      <c r="F148" s="84" t="s">
        <v>142</v>
      </c>
      <c r="G148" s="71">
        <f>G149</f>
        <v>0</v>
      </c>
      <c r="H148" s="71">
        <f t="shared" ref="H148:M148" si="91">H149</f>
        <v>0</v>
      </c>
      <c r="I148" s="71">
        <f t="shared" si="91"/>
        <v>0</v>
      </c>
      <c r="J148" s="71">
        <f t="shared" si="91"/>
        <v>0</v>
      </c>
      <c r="K148" s="71">
        <f t="shared" si="91"/>
        <v>0</v>
      </c>
      <c r="L148" s="71">
        <f t="shared" si="91"/>
        <v>0</v>
      </c>
      <c r="M148" s="71">
        <f t="shared" si="91"/>
        <v>0</v>
      </c>
      <c r="N148" s="71">
        <f>N149</f>
        <v>0</v>
      </c>
      <c r="O148" s="88">
        <f t="shared" ref="O148" si="92">O149</f>
        <v>0</v>
      </c>
    </row>
    <row r="149" spans="1:15" ht="12.75" x14ac:dyDescent="0.2">
      <c r="A149" s="73">
        <v>2</v>
      </c>
      <c r="B149" s="74">
        <v>2</v>
      </c>
      <c r="C149" s="74">
        <v>8</v>
      </c>
      <c r="D149" s="74">
        <v>4</v>
      </c>
      <c r="E149" s="74" t="s">
        <v>34</v>
      </c>
      <c r="F149" s="75" t="s">
        <v>142</v>
      </c>
      <c r="G149" s="76"/>
      <c r="H149" s="76"/>
      <c r="I149" s="76"/>
      <c r="J149" s="76"/>
      <c r="K149" s="76"/>
      <c r="L149" s="76"/>
      <c r="M149" s="76"/>
      <c r="N149" s="80">
        <f>SUBTOTAL(9,G149:M149)</f>
        <v>0</v>
      </c>
      <c r="O149" s="81">
        <f>IFERROR(N149/$N$18*100,"0.00")</f>
        <v>0</v>
      </c>
    </row>
    <row r="150" spans="1:15" ht="12.75" x14ac:dyDescent="0.2">
      <c r="A150" s="68">
        <v>2</v>
      </c>
      <c r="B150" s="69">
        <v>2</v>
      </c>
      <c r="C150" s="69">
        <v>8</v>
      </c>
      <c r="D150" s="69">
        <v>5</v>
      </c>
      <c r="E150" s="69"/>
      <c r="F150" s="84" t="s">
        <v>143</v>
      </c>
      <c r="G150" s="71">
        <f>SUM(G151:G153)</f>
        <v>0</v>
      </c>
      <c r="H150" s="71">
        <f t="shared" ref="H150:M150" si="93">SUM(H151:H153)</f>
        <v>0</v>
      </c>
      <c r="I150" s="71">
        <f t="shared" si="93"/>
        <v>0</v>
      </c>
      <c r="J150" s="71">
        <f t="shared" si="93"/>
        <v>0</v>
      </c>
      <c r="K150" s="71">
        <f t="shared" si="93"/>
        <v>0</v>
      </c>
      <c r="L150" s="71">
        <f t="shared" si="93"/>
        <v>0</v>
      </c>
      <c r="M150" s="71">
        <f t="shared" si="93"/>
        <v>0</v>
      </c>
      <c r="N150" s="71">
        <f>SUM(N151:N153)</f>
        <v>0</v>
      </c>
      <c r="O150" s="88">
        <f t="shared" ref="O150" si="94">SUM(O151:O153)</f>
        <v>0</v>
      </c>
    </row>
    <row r="151" spans="1:15" ht="12.75" x14ac:dyDescent="0.2">
      <c r="A151" s="73">
        <v>2</v>
      </c>
      <c r="B151" s="74">
        <v>2</v>
      </c>
      <c r="C151" s="74">
        <v>8</v>
      </c>
      <c r="D151" s="74">
        <v>5</v>
      </c>
      <c r="E151" s="74" t="s">
        <v>34</v>
      </c>
      <c r="F151" s="75" t="s">
        <v>144</v>
      </c>
      <c r="G151" s="76"/>
      <c r="H151" s="76"/>
      <c r="I151" s="76"/>
      <c r="J151" s="76"/>
      <c r="K151" s="76"/>
      <c r="L151" s="76"/>
      <c r="M151" s="76"/>
      <c r="N151" s="80">
        <f>SUBTOTAL(9,G151:M151)</f>
        <v>0</v>
      </c>
      <c r="O151" s="81">
        <f t="shared" ref="O151:O156" si="95">IFERROR(N151/$N$18*100,"0.00")</f>
        <v>0</v>
      </c>
    </row>
    <row r="152" spans="1:15" ht="12.75" x14ac:dyDescent="0.2">
      <c r="A152" s="73">
        <v>2</v>
      </c>
      <c r="B152" s="74">
        <v>2</v>
      </c>
      <c r="C152" s="74">
        <v>8</v>
      </c>
      <c r="D152" s="74">
        <v>5</v>
      </c>
      <c r="E152" s="74" t="s">
        <v>36</v>
      </c>
      <c r="F152" s="75" t="s">
        <v>145</v>
      </c>
      <c r="G152" s="76"/>
      <c r="H152" s="76"/>
      <c r="I152" s="76"/>
      <c r="J152" s="76"/>
      <c r="K152" s="76"/>
      <c r="L152" s="76"/>
      <c r="M152" s="76"/>
      <c r="N152" s="80">
        <f>SUBTOTAL(9,G152:M152)</f>
        <v>0</v>
      </c>
      <c r="O152" s="78">
        <f t="shared" si="95"/>
        <v>0</v>
      </c>
    </row>
    <row r="153" spans="1:15" ht="12.75" x14ac:dyDescent="0.2">
      <c r="A153" s="73">
        <v>2</v>
      </c>
      <c r="B153" s="74">
        <v>2</v>
      </c>
      <c r="C153" s="74">
        <v>8</v>
      </c>
      <c r="D153" s="74">
        <v>5</v>
      </c>
      <c r="E153" s="74" t="s">
        <v>43</v>
      </c>
      <c r="F153" s="75" t="s">
        <v>146</v>
      </c>
      <c r="G153" s="76"/>
      <c r="H153" s="76"/>
      <c r="I153" s="76"/>
      <c r="J153" s="76"/>
      <c r="K153" s="76"/>
      <c r="L153" s="76"/>
      <c r="M153" s="76"/>
      <c r="N153" s="80">
        <f>SUBTOTAL(9,G153:M153)</f>
        <v>0</v>
      </c>
      <c r="O153" s="81">
        <f t="shared" si="95"/>
        <v>0</v>
      </c>
    </row>
    <row r="154" spans="1:15" ht="12.75" x14ac:dyDescent="0.2">
      <c r="A154" s="68">
        <v>2</v>
      </c>
      <c r="B154" s="69">
        <v>2</v>
      </c>
      <c r="C154" s="69">
        <v>8</v>
      </c>
      <c r="D154" s="69">
        <v>6</v>
      </c>
      <c r="E154" s="69"/>
      <c r="F154" s="84" t="s">
        <v>147</v>
      </c>
      <c r="G154" s="71">
        <f>SUM(G155:G156)</f>
        <v>0</v>
      </c>
      <c r="H154" s="71">
        <f t="shared" ref="H154:M154" si="96">SUM(H155:H156)</f>
        <v>0</v>
      </c>
      <c r="I154" s="71">
        <f t="shared" si="96"/>
        <v>0</v>
      </c>
      <c r="J154" s="71">
        <f t="shared" si="96"/>
        <v>0</v>
      </c>
      <c r="K154" s="71">
        <f t="shared" si="96"/>
        <v>0</v>
      </c>
      <c r="L154" s="71">
        <f t="shared" si="96"/>
        <v>0</v>
      </c>
      <c r="M154" s="71">
        <f t="shared" si="96"/>
        <v>0</v>
      </c>
      <c r="N154" s="71">
        <f>SUM(N155:N156)</f>
        <v>0</v>
      </c>
      <c r="O154" s="88">
        <f t="shared" ref="O154" si="97">SUM(O155:O156)</f>
        <v>0</v>
      </c>
    </row>
    <row r="155" spans="1:15" ht="12.75" x14ac:dyDescent="0.2">
      <c r="A155" s="73">
        <v>2</v>
      </c>
      <c r="B155" s="74">
        <v>2</v>
      </c>
      <c r="C155" s="74">
        <v>8</v>
      </c>
      <c r="D155" s="74">
        <v>6</v>
      </c>
      <c r="E155" s="74" t="s">
        <v>34</v>
      </c>
      <c r="F155" s="75" t="s">
        <v>148</v>
      </c>
      <c r="G155" s="76"/>
      <c r="H155" s="76"/>
      <c r="I155" s="76"/>
      <c r="J155" s="76"/>
      <c r="K155" s="76"/>
      <c r="L155" s="76"/>
      <c r="M155" s="76"/>
      <c r="N155" s="80">
        <f>SUBTOTAL(9,G155:M155)</f>
        <v>0</v>
      </c>
      <c r="O155" s="78">
        <f t="shared" si="95"/>
        <v>0</v>
      </c>
    </row>
    <row r="156" spans="1:15" ht="12.75" x14ac:dyDescent="0.2">
      <c r="A156" s="73">
        <v>2</v>
      </c>
      <c r="B156" s="74">
        <v>2</v>
      </c>
      <c r="C156" s="74">
        <v>8</v>
      </c>
      <c r="D156" s="74">
        <v>6</v>
      </c>
      <c r="E156" s="74" t="s">
        <v>36</v>
      </c>
      <c r="F156" s="75" t="s">
        <v>149</v>
      </c>
      <c r="G156" s="76"/>
      <c r="H156" s="76"/>
      <c r="I156" s="76"/>
      <c r="J156" s="76"/>
      <c r="K156" s="76"/>
      <c r="L156" s="76"/>
      <c r="M156" s="76"/>
      <c r="N156" s="80">
        <f>SUBTOTAL(9,G156:M156)</f>
        <v>0</v>
      </c>
      <c r="O156" s="78">
        <f t="shared" si="95"/>
        <v>0</v>
      </c>
    </row>
    <row r="157" spans="1:15" ht="12.75" x14ac:dyDescent="0.2">
      <c r="A157" s="68">
        <v>2</v>
      </c>
      <c r="B157" s="69">
        <v>2</v>
      </c>
      <c r="C157" s="69">
        <v>8</v>
      </c>
      <c r="D157" s="69">
        <v>7</v>
      </c>
      <c r="E157" s="69"/>
      <c r="F157" s="84" t="s">
        <v>150</v>
      </c>
      <c r="G157" s="71">
        <f>SUM(G158:G163)</f>
        <v>0</v>
      </c>
      <c r="H157" s="71">
        <f t="shared" ref="H157:M157" si="98">SUM(H158:H163)</f>
        <v>0</v>
      </c>
      <c r="I157" s="71">
        <f t="shared" si="98"/>
        <v>0</v>
      </c>
      <c r="J157" s="71">
        <f t="shared" si="98"/>
        <v>0</v>
      </c>
      <c r="K157" s="71">
        <f t="shared" si="98"/>
        <v>0</v>
      </c>
      <c r="L157" s="71">
        <f t="shared" si="98"/>
        <v>0</v>
      </c>
      <c r="M157" s="71">
        <f t="shared" si="98"/>
        <v>0</v>
      </c>
      <c r="N157" s="71">
        <f>SUM(N158:N163)</f>
        <v>0</v>
      </c>
      <c r="O157" s="88">
        <f t="shared" ref="O157" si="99">SUM(O158:O163)</f>
        <v>0</v>
      </c>
    </row>
    <row r="158" spans="1:15" ht="12.75" x14ac:dyDescent="0.2">
      <c r="A158" s="73">
        <v>2</v>
      </c>
      <c r="B158" s="74">
        <v>2</v>
      </c>
      <c r="C158" s="74">
        <v>8</v>
      </c>
      <c r="D158" s="74">
        <v>7</v>
      </c>
      <c r="E158" s="74" t="s">
        <v>34</v>
      </c>
      <c r="F158" s="94" t="s">
        <v>151</v>
      </c>
      <c r="G158" s="76"/>
      <c r="H158" s="76"/>
      <c r="I158" s="76"/>
      <c r="J158" s="76"/>
      <c r="K158" s="76"/>
      <c r="L158" s="76"/>
      <c r="M158" s="76"/>
      <c r="N158" s="80">
        <f t="shared" ref="N158:N163" si="100">SUBTOTAL(9,G158:M158)</f>
        <v>0</v>
      </c>
      <c r="O158" s="78">
        <f>IFERROR(N158/$N$18*100,"0.00")</f>
        <v>0</v>
      </c>
    </row>
    <row r="159" spans="1:15" ht="12.75" x14ac:dyDescent="0.2">
      <c r="A159" s="73">
        <v>2</v>
      </c>
      <c r="B159" s="74">
        <v>2</v>
      </c>
      <c r="C159" s="74">
        <v>8</v>
      </c>
      <c r="D159" s="74">
        <v>7</v>
      </c>
      <c r="E159" s="74" t="s">
        <v>36</v>
      </c>
      <c r="F159" s="94" t="s">
        <v>152</v>
      </c>
      <c r="G159" s="76"/>
      <c r="H159" s="76"/>
      <c r="I159" s="76"/>
      <c r="J159" s="76"/>
      <c r="K159" s="76"/>
      <c r="L159" s="76"/>
      <c r="M159" s="76"/>
      <c r="N159" s="80">
        <f t="shared" si="100"/>
        <v>0</v>
      </c>
      <c r="O159" s="78">
        <f t="shared" ref="O159:O167" si="101">IFERROR(N159/$N$18*100,"0.00")</f>
        <v>0</v>
      </c>
    </row>
    <row r="160" spans="1:15" ht="12.75" x14ac:dyDescent="0.2">
      <c r="A160" s="73">
        <v>2</v>
      </c>
      <c r="B160" s="74">
        <v>2</v>
      </c>
      <c r="C160" s="74">
        <v>8</v>
      </c>
      <c r="D160" s="74">
        <v>7</v>
      </c>
      <c r="E160" s="74" t="s">
        <v>43</v>
      </c>
      <c r="F160" s="94" t="s">
        <v>153</v>
      </c>
      <c r="G160" s="76"/>
      <c r="H160" s="76"/>
      <c r="I160" s="76"/>
      <c r="J160" s="76"/>
      <c r="K160" s="76"/>
      <c r="L160" s="76"/>
      <c r="M160" s="76"/>
      <c r="N160" s="80">
        <f t="shared" si="100"/>
        <v>0</v>
      </c>
      <c r="O160" s="78">
        <f t="shared" si="101"/>
        <v>0</v>
      </c>
    </row>
    <row r="161" spans="1:15" ht="12.75" x14ac:dyDescent="0.2">
      <c r="A161" s="73">
        <v>2</v>
      </c>
      <c r="B161" s="74">
        <v>2</v>
      </c>
      <c r="C161" s="74">
        <v>8</v>
      </c>
      <c r="D161" s="74">
        <v>7</v>
      </c>
      <c r="E161" s="74" t="s">
        <v>58</v>
      </c>
      <c r="F161" s="94" t="s">
        <v>154</v>
      </c>
      <c r="G161" s="76"/>
      <c r="H161" s="76"/>
      <c r="I161" s="76"/>
      <c r="J161" s="76"/>
      <c r="K161" s="76"/>
      <c r="L161" s="76"/>
      <c r="M161" s="76"/>
      <c r="N161" s="80">
        <f t="shared" si="100"/>
        <v>0</v>
      </c>
      <c r="O161" s="78">
        <f t="shared" si="101"/>
        <v>0</v>
      </c>
    </row>
    <row r="162" spans="1:15" ht="12.75" x14ac:dyDescent="0.2">
      <c r="A162" s="73">
        <v>2</v>
      </c>
      <c r="B162" s="74">
        <v>2</v>
      </c>
      <c r="C162" s="74">
        <v>8</v>
      </c>
      <c r="D162" s="74">
        <v>7</v>
      </c>
      <c r="E162" s="74" t="s">
        <v>38</v>
      </c>
      <c r="F162" s="94" t="s">
        <v>155</v>
      </c>
      <c r="G162" s="76"/>
      <c r="H162" s="76"/>
      <c r="I162" s="76"/>
      <c r="J162" s="76"/>
      <c r="K162" s="76"/>
      <c r="L162" s="76"/>
      <c r="M162" s="76"/>
      <c r="N162" s="80">
        <f t="shared" si="100"/>
        <v>0</v>
      </c>
      <c r="O162" s="78">
        <f t="shared" si="101"/>
        <v>0</v>
      </c>
    </row>
    <row r="163" spans="1:15" ht="12.75" x14ac:dyDescent="0.2">
      <c r="A163" s="73">
        <v>2</v>
      </c>
      <c r="B163" s="74">
        <v>2</v>
      </c>
      <c r="C163" s="74">
        <v>8</v>
      </c>
      <c r="D163" s="74">
        <v>7</v>
      </c>
      <c r="E163" s="74" t="s">
        <v>40</v>
      </c>
      <c r="F163" s="94" t="s">
        <v>156</v>
      </c>
      <c r="G163" s="76"/>
      <c r="H163" s="76"/>
      <c r="I163" s="76"/>
      <c r="J163" s="76"/>
      <c r="K163" s="76"/>
      <c r="L163" s="76"/>
      <c r="M163" s="76"/>
      <c r="N163" s="80">
        <f t="shared" si="100"/>
        <v>0</v>
      </c>
      <c r="O163" s="78">
        <f t="shared" si="101"/>
        <v>0</v>
      </c>
    </row>
    <row r="164" spans="1:15" ht="12.75" x14ac:dyDescent="0.2">
      <c r="A164" s="68">
        <v>2</v>
      </c>
      <c r="B164" s="69">
        <v>2</v>
      </c>
      <c r="C164" s="69">
        <v>8</v>
      </c>
      <c r="D164" s="69">
        <v>8</v>
      </c>
      <c r="E164" s="69"/>
      <c r="F164" s="84" t="s">
        <v>157</v>
      </c>
      <c r="G164" s="71">
        <f>SUM(G165:G167)</f>
        <v>0</v>
      </c>
      <c r="H164" s="71">
        <f t="shared" ref="H164:M164" si="102">SUM(H165:H167)</f>
        <v>0</v>
      </c>
      <c r="I164" s="71">
        <f t="shared" si="102"/>
        <v>0</v>
      </c>
      <c r="J164" s="71">
        <f t="shared" si="102"/>
        <v>0</v>
      </c>
      <c r="K164" s="71">
        <f t="shared" si="102"/>
        <v>0</v>
      </c>
      <c r="L164" s="71">
        <f t="shared" si="102"/>
        <v>0</v>
      </c>
      <c r="M164" s="71">
        <f t="shared" si="102"/>
        <v>0</v>
      </c>
      <c r="N164" s="71">
        <f>SUM(N165:N167)</f>
        <v>0</v>
      </c>
      <c r="O164" s="88">
        <f t="shared" ref="O164" si="103">SUM(O165:O167)</f>
        <v>0</v>
      </c>
    </row>
    <row r="165" spans="1:15" ht="12.75" x14ac:dyDescent="0.2">
      <c r="A165" s="73">
        <v>2</v>
      </c>
      <c r="B165" s="74">
        <v>2</v>
      </c>
      <c r="C165" s="74">
        <v>8</v>
      </c>
      <c r="D165" s="74">
        <v>8</v>
      </c>
      <c r="E165" s="74" t="s">
        <v>34</v>
      </c>
      <c r="F165" s="94" t="s">
        <v>158</v>
      </c>
      <c r="G165" s="76"/>
      <c r="H165" s="76"/>
      <c r="I165" s="76"/>
      <c r="J165" s="76"/>
      <c r="K165" s="76"/>
      <c r="L165" s="76"/>
      <c r="M165" s="76"/>
      <c r="N165" s="80">
        <f>SUBTOTAL(9,G165:M165)</f>
        <v>0</v>
      </c>
      <c r="O165" s="78">
        <f t="shared" si="101"/>
        <v>0</v>
      </c>
    </row>
    <row r="166" spans="1:15" ht="12.75" x14ac:dyDescent="0.2">
      <c r="A166" s="73">
        <v>2</v>
      </c>
      <c r="B166" s="74">
        <v>2</v>
      </c>
      <c r="C166" s="74">
        <v>8</v>
      </c>
      <c r="D166" s="74">
        <v>8</v>
      </c>
      <c r="E166" s="74" t="s">
        <v>36</v>
      </c>
      <c r="F166" s="94" t="s">
        <v>159</v>
      </c>
      <c r="G166" s="76"/>
      <c r="H166" s="76"/>
      <c r="I166" s="76"/>
      <c r="J166" s="76"/>
      <c r="K166" s="76"/>
      <c r="L166" s="76"/>
      <c r="M166" s="76"/>
      <c r="N166" s="80">
        <f>SUBTOTAL(9,G166:M166)</f>
        <v>0</v>
      </c>
      <c r="O166" s="78">
        <f t="shared" si="101"/>
        <v>0</v>
      </c>
    </row>
    <row r="167" spans="1:15" ht="12.75" x14ac:dyDescent="0.2">
      <c r="A167" s="73">
        <v>2</v>
      </c>
      <c r="B167" s="74">
        <v>2</v>
      </c>
      <c r="C167" s="74">
        <v>8</v>
      </c>
      <c r="D167" s="74">
        <v>8</v>
      </c>
      <c r="E167" s="74" t="s">
        <v>43</v>
      </c>
      <c r="F167" s="94" t="s">
        <v>160</v>
      </c>
      <c r="G167" s="76"/>
      <c r="H167" s="76"/>
      <c r="I167" s="76"/>
      <c r="J167" s="76"/>
      <c r="K167" s="76"/>
      <c r="L167" s="76"/>
      <c r="M167" s="76"/>
      <c r="N167" s="80">
        <f>SUBTOTAL(9,G167:M167)</f>
        <v>0</v>
      </c>
      <c r="O167" s="78">
        <f t="shared" si="101"/>
        <v>0</v>
      </c>
    </row>
    <row r="168" spans="1:15" ht="12.75" x14ac:dyDescent="0.2">
      <c r="A168" s="68">
        <v>2</v>
      </c>
      <c r="B168" s="69">
        <v>2</v>
      </c>
      <c r="C168" s="69">
        <v>9</v>
      </c>
      <c r="D168" s="69">
        <v>2</v>
      </c>
      <c r="E168" s="74"/>
      <c r="F168" s="84" t="s">
        <v>161</v>
      </c>
      <c r="G168" s="87">
        <f>+G169+G170</f>
        <v>0</v>
      </c>
      <c r="H168" s="87">
        <f t="shared" ref="H168:M168" si="104">+H169+H170</f>
        <v>0</v>
      </c>
      <c r="I168" s="87">
        <f t="shared" si="104"/>
        <v>0</v>
      </c>
      <c r="J168" s="87">
        <f t="shared" si="104"/>
        <v>0</v>
      </c>
      <c r="K168" s="87">
        <f t="shared" si="104"/>
        <v>0</v>
      </c>
      <c r="L168" s="87">
        <f t="shared" si="104"/>
        <v>0</v>
      </c>
      <c r="M168" s="87">
        <f t="shared" si="104"/>
        <v>0</v>
      </c>
      <c r="N168" s="87">
        <f>+N169+N170</f>
        <v>0</v>
      </c>
      <c r="O168" s="88">
        <f t="shared" ref="O168" si="105">+O169+O170</f>
        <v>0</v>
      </c>
    </row>
    <row r="169" spans="1:15" ht="12.75" x14ac:dyDescent="0.2">
      <c r="A169" s="73">
        <v>2</v>
      </c>
      <c r="B169" s="74">
        <v>2</v>
      </c>
      <c r="C169" s="74">
        <v>9</v>
      </c>
      <c r="D169" s="74">
        <v>2</v>
      </c>
      <c r="E169" s="74" t="s">
        <v>34</v>
      </c>
      <c r="F169" s="75" t="s">
        <v>162</v>
      </c>
      <c r="G169" s="76"/>
      <c r="H169" s="76"/>
      <c r="I169" s="76"/>
      <c r="J169" s="76"/>
      <c r="K169" s="76"/>
      <c r="L169" s="76"/>
      <c r="M169" s="76"/>
      <c r="N169" s="77">
        <f>SUBTOTAL(9,G169:M169)</f>
        <v>0</v>
      </c>
      <c r="O169" s="78">
        <f t="shared" ref="O169:O174" si="106">IFERROR(N169/$N$18*100,"0.00")</f>
        <v>0</v>
      </c>
    </row>
    <row r="170" spans="1:15" ht="12.75" x14ac:dyDescent="0.2">
      <c r="A170" s="73">
        <v>2</v>
      </c>
      <c r="B170" s="74">
        <v>2</v>
      </c>
      <c r="C170" s="74">
        <v>9</v>
      </c>
      <c r="D170" s="74">
        <v>2</v>
      </c>
      <c r="E170" s="74" t="s">
        <v>43</v>
      </c>
      <c r="F170" s="94" t="s">
        <v>163</v>
      </c>
      <c r="G170" s="76"/>
      <c r="H170" s="76"/>
      <c r="I170" s="76"/>
      <c r="J170" s="76"/>
      <c r="K170" s="76"/>
      <c r="L170" s="76"/>
      <c r="M170" s="76"/>
      <c r="N170" s="77">
        <f>SUBTOTAL(9,G170:M170)</f>
        <v>0</v>
      </c>
      <c r="O170" s="78">
        <f t="shared" si="106"/>
        <v>0</v>
      </c>
    </row>
    <row r="171" spans="1:15" ht="12.75" x14ac:dyDescent="0.2">
      <c r="A171" s="59">
        <v>2</v>
      </c>
      <c r="B171" s="60">
        <v>3</v>
      </c>
      <c r="C171" s="61"/>
      <c r="D171" s="61"/>
      <c r="E171" s="61"/>
      <c r="F171" s="62" t="s">
        <v>164</v>
      </c>
      <c r="G171" s="63">
        <f>+G172+G180+G189+G198+G201+G210+G225+G238</f>
        <v>0</v>
      </c>
      <c r="H171" s="63">
        <f t="shared" ref="H171:O171" si="107">+H172+H180+H189+H198+H201+H210+H225+H238</f>
        <v>165526.44</v>
      </c>
      <c r="I171" s="63">
        <f t="shared" si="107"/>
        <v>0</v>
      </c>
      <c r="J171" s="63">
        <f t="shared" si="107"/>
        <v>330702.8</v>
      </c>
      <c r="K171" s="63">
        <f t="shared" si="107"/>
        <v>0</v>
      </c>
      <c r="L171" s="63">
        <f t="shared" si="107"/>
        <v>0</v>
      </c>
      <c r="M171" s="63">
        <f t="shared" si="107"/>
        <v>2734438.9</v>
      </c>
      <c r="N171" s="63">
        <f t="shared" si="107"/>
        <v>3230668.1399999997</v>
      </c>
      <c r="O171" s="63">
        <f t="shared" si="107"/>
        <v>6.2184746235110069</v>
      </c>
    </row>
    <row r="172" spans="1:15" ht="12.75" x14ac:dyDescent="0.2">
      <c r="A172" s="64">
        <v>2</v>
      </c>
      <c r="B172" s="65">
        <v>3</v>
      </c>
      <c r="C172" s="65">
        <v>1</v>
      </c>
      <c r="D172" s="65"/>
      <c r="E172" s="65"/>
      <c r="F172" s="66" t="s">
        <v>165</v>
      </c>
      <c r="G172" s="67">
        <f>+G173+G175+G178</f>
        <v>0</v>
      </c>
      <c r="H172" s="67">
        <f>+H173+H175+H178</f>
        <v>0</v>
      </c>
      <c r="I172" s="67">
        <f t="shared" ref="I172:O172" si="108">+I173+I175+I178</f>
        <v>0</v>
      </c>
      <c r="J172" s="67">
        <f t="shared" si="108"/>
        <v>0</v>
      </c>
      <c r="K172" s="67">
        <f t="shared" si="108"/>
        <v>0</v>
      </c>
      <c r="L172" s="67">
        <f t="shared" si="108"/>
        <v>0</v>
      </c>
      <c r="M172" s="67">
        <f t="shared" si="108"/>
        <v>1729150.4</v>
      </c>
      <c r="N172" s="67">
        <f t="shared" si="108"/>
        <v>1729150.4</v>
      </c>
      <c r="O172" s="67">
        <f t="shared" si="108"/>
        <v>3.297323168207257</v>
      </c>
    </row>
    <row r="173" spans="1:15" ht="12.75" x14ac:dyDescent="0.2">
      <c r="A173" s="68">
        <v>2</v>
      </c>
      <c r="B173" s="69">
        <v>3</v>
      </c>
      <c r="C173" s="69">
        <v>1</v>
      </c>
      <c r="D173" s="69">
        <v>1</v>
      </c>
      <c r="E173" s="69"/>
      <c r="F173" s="84" t="s">
        <v>166</v>
      </c>
      <c r="G173" s="71">
        <f>+G174</f>
        <v>0</v>
      </c>
      <c r="H173" s="71">
        <f t="shared" ref="H173:M173" si="109">+H174</f>
        <v>0</v>
      </c>
      <c r="I173" s="71">
        <f t="shared" si="109"/>
        <v>0</v>
      </c>
      <c r="J173" s="71">
        <f t="shared" si="109"/>
        <v>0</v>
      </c>
      <c r="K173" s="71">
        <f t="shared" si="109"/>
        <v>0</v>
      </c>
      <c r="L173" s="71">
        <f t="shared" si="109"/>
        <v>0</v>
      </c>
      <c r="M173" s="71">
        <f t="shared" si="109"/>
        <v>1729150.4</v>
      </c>
      <c r="N173" s="71">
        <f>+N174</f>
        <v>1729150.4</v>
      </c>
      <c r="O173" s="88">
        <f t="shared" ref="O173" si="110">+O174</f>
        <v>3.297323168207257</v>
      </c>
    </row>
    <row r="174" spans="1:15" ht="12.75" x14ac:dyDescent="0.2">
      <c r="A174" s="85">
        <v>2</v>
      </c>
      <c r="B174" s="74">
        <v>3</v>
      </c>
      <c r="C174" s="74">
        <v>1</v>
      </c>
      <c r="D174" s="74">
        <v>1</v>
      </c>
      <c r="E174" s="74" t="s">
        <v>34</v>
      </c>
      <c r="F174" s="75" t="s">
        <v>166</v>
      </c>
      <c r="G174" s="76"/>
      <c r="H174" s="76"/>
      <c r="I174" s="76"/>
      <c r="J174" s="76"/>
      <c r="K174" s="76"/>
      <c r="L174" s="76"/>
      <c r="M174" s="76">
        <v>1729150.4</v>
      </c>
      <c r="N174" s="80">
        <f t="shared" ref="N174" si="111">SUBTOTAL(9,G174:M174)</f>
        <v>1729150.4</v>
      </c>
      <c r="O174" s="81">
        <f t="shared" si="106"/>
        <v>3.297323168207257</v>
      </c>
    </row>
    <row r="175" spans="1:15" ht="12.75" x14ac:dyDescent="0.2">
      <c r="A175" s="68">
        <v>2</v>
      </c>
      <c r="B175" s="69">
        <v>3</v>
      </c>
      <c r="C175" s="69">
        <v>1</v>
      </c>
      <c r="D175" s="69">
        <v>3</v>
      </c>
      <c r="E175" s="69"/>
      <c r="F175" s="84" t="s">
        <v>167</v>
      </c>
      <c r="G175" s="71">
        <f>SUM(G176:G177)</f>
        <v>0</v>
      </c>
      <c r="H175" s="71">
        <f t="shared" ref="H175:O175" si="112">SUM(H176:H177)</f>
        <v>0</v>
      </c>
      <c r="I175" s="71">
        <f t="shared" si="112"/>
        <v>0</v>
      </c>
      <c r="J175" s="71">
        <f t="shared" si="112"/>
        <v>0</v>
      </c>
      <c r="K175" s="71">
        <f t="shared" si="112"/>
        <v>0</v>
      </c>
      <c r="L175" s="71">
        <f t="shared" si="112"/>
        <v>0</v>
      </c>
      <c r="M175" s="71">
        <f t="shared" si="112"/>
        <v>0</v>
      </c>
      <c r="N175" s="71">
        <f t="shared" si="112"/>
        <v>0</v>
      </c>
      <c r="O175" s="88">
        <f t="shared" si="112"/>
        <v>0</v>
      </c>
    </row>
    <row r="176" spans="1:15" ht="12.75" x14ac:dyDescent="0.2">
      <c r="A176" s="85">
        <v>2</v>
      </c>
      <c r="B176" s="74">
        <v>3</v>
      </c>
      <c r="C176" s="74">
        <v>1</v>
      </c>
      <c r="D176" s="74">
        <v>3</v>
      </c>
      <c r="E176" s="74" t="s">
        <v>36</v>
      </c>
      <c r="F176" s="75" t="s">
        <v>168</v>
      </c>
      <c r="G176" s="76"/>
      <c r="H176" s="76"/>
      <c r="I176" s="76"/>
      <c r="J176" s="76"/>
      <c r="K176" s="76"/>
      <c r="L176" s="76"/>
      <c r="M176" s="76"/>
      <c r="N176" s="77">
        <f t="shared" ref="N176:N179" si="113">SUBTOTAL(9,G176:M176)</f>
        <v>0</v>
      </c>
      <c r="O176" s="78">
        <f t="shared" ref="O176:O179" si="114">IFERROR(N176/$N$18*100,"0.00")</f>
        <v>0</v>
      </c>
    </row>
    <row r="177" spans="1:15" ht="12.75" x14ac:dyDescent="0.2">
      <c r="A177" s="85">
        <v>2</v>
      </c>
      <c r="B177" s="74">
        <v>3</v>
      </c>
      <c r="C177" s="74">
        <v>1</v>
      </c>
      <c r="D177" s="74">
        <v>3</v>
      </c>
      <c r="E177" s="74" t="s">
        <v>43</v>
      </c>
      <c r="F177" s="75" t="s">
        <v>169</v>
      </c>
      <c r="G177" s="76"/>
      <c r="H177" s="76"/>
      <c r="I177" s="76"/>
      <c r="J177" s="76"/>
      <c r="K177" s="76"/>
      <c r="L177" s="76"/>
      <c r="M177" s="76"/>
      <c r="N177" s="77">
        <f t="shared" si="113"/>
        <v>0</v>
      </c>
      <c r="O177" s="78">
        <f t="shared" si="114"/>
        <v>0</v>
      </c>
    </row>
    <row r="178" spans="1:15" ht="12.75" x14ac:dyDescent="0.2">
      <c r="A178" s="68">
        <v>2</v>
      </c>
      <c r="B178" s="69">
        <v>3</v>
      </c>
      <c r="C178" s="69">
        <v>1</v>
      </c>
      <c r="D178" s="69">
        <v>4</v>
      </c>
      <c r="E178" s="69"/>
      <c r="F178" s="84" t="s">
        <v>170</v>
      </c>
      <c r="G178" s="87">
        <f>+G179</f>
        <v>0</v>
      </c>
      <c r="H178" s="87">
        <f t="shared" ref="H178:O178" si="115">+H179</f>
        <v>0</v>
      </c>
      <c r="I178" s="87">
        <f t="shared" si="115"/>
        <v>0</v>
      </c>
      <c r="J178" s="87">
        <f t="shared" si="115"/>
        <v>0</v>
      </c>
      <c r="K178" s="87">
        <f t="shared" si="115"/>
        <v>0</v>
      </c>
      <c r="L178" s="87">
        <f t="shared" si="115"/>
        <v>0</v>
      </c>
      <c r="M178" s="87">
        <f t="shared" si="115"/>
        <v>0</v>
      </c>
      <c r="N178" s="87">
        <f t="shared" si="115"/>
        <v>0</v>
      </c>
      <c r="O178" s="88">
        <f t="shared" si="115"/>
        <v>0</v>
      </c>
    </row>
    <row r="179" spans="1:15" ht="12.75" x14ac:dyDescent="0.2">
      <c r="A179" s="85">
        <v>2</v>
      </c>
      <c r="B179" s="74">
        <v>3</v>
      </c>
      <c r="C179" s="74">
        <v>1</v>
      </c>
      <c r="D179" s="74">
        <v>4</v>
      </c>
      <c r="E179" s="74" t="s">
        <v>34</v>
      </c>
      <c r="F179" s="75" t="s">
        <v>170</v>
      </c>
      <c r="G179" s="76"/>
      <c r="H179" s="76"/>
      <c r="I179" s="76"/>
      <c r="J179" s="76"/>
      <c r="K179" s="76"/>
      <c r="L179" s="76"/>
      <c r="M179" s="76"/>
      <c r="N179" s="77">
        <f t="shared" si="113"/>
        <v>0</v>
      </c>
      <c r="O179" s="78">
        <f t="shared" si="114"/>
        <v>0</v>
      </c>
    </row>
    <row r="180" spans="1:15" ht="12.75" x14ac:dyDescent="0.2">
      <c r="A180" s="64">
        <v>2</v>
      </c>
      <c r="B180" s="65">
        <v>3</v>
      </c>
      <c r="C180" s="65">
        <v>2</v>
      </c>
      <c r="D180" s="65"/>
      <c r="E180" s="65"/>
      <c r="F180" s="66" t="s">
        <v>171</v>
      </c>
      <c r="G180" s="67">
        <f>+G181+G183+G185+G187</f>
        <v>0</v>
      </c>
      <c r="H180" s="67">
        <f t="shared" ref="H180:O180" si="116">+H181+H183+H185+H187</f>
        <v>0</v>
      </c>
      <c r="I180" s="67">
        <f t="shared" si="116"/>
        <v>0</v>
      </c>
      <c r="J180" s="67">
        <f t="shared" si="116"/>
        <v>0</v>
      </c>
      <c r="K180" s="67">
        <f t="shared" si="116"/>
        <v>0</v>
      </c>
      <c r="L180" s="67">
        <f t="shared" si="116"/>
        <v>0</v>
      </c>
      <c r="M180" s="67">
        <f t="shared" si="116"/>
        <v>0</v>
      </c>
      <c r="N180" s="67">
        <f t="shared" si="116"/>
        <v>0</v>
      </c>
      <c r="O180" s="67">
        <f t="shared" si="116"/>
        <v>0</v>
      </c>
    </row>
    <row r="181" spans="1:15" ht="12.75" x14ac:dyDescent="0.2">
      <c r="A181" s="68">
        <v>2</v>
      </c>
      <c r="B181" s="69">
        <v>3</v>
      </c>
      <c r="C181" s="69">
        <v>2</v>
      </c>
      <c r="D181" s="69">
        <v>1</v>
      </c>
      <c r="E181" s="69"/>
      <c r="F181" s="84" t="s">
        <v>172</v>
      </c>
      <c r="G181" s="87">
        <f>+G182</f>
        <v>0</v>
      </c>
      <c r="H181" s="87">
        <f t="shared" ref="H181:M181" si="117">+H182</f>
        <v>0</v>
      </c>
      <c r="I181" s="87">
        <f t="shared" si="117"/>
        <v>0</v>
      </c>
      <c r="J181" s="87">
        <f t="shared" si="117"/>
        <v>0</v>
      </c>
      <c r="K181" s="87">
        <f t="shared" si="117"/>
        <v>0</v>
      </c>
      <c r="L181" s="87">
        <f t="shared" si="117"/>
        <v>0</v>
      </c>
      <c r="M181" s="87">
        <f t="shared" si="117"/>
        <v>0</v>
      </c>
      <c r="N181" s="87">
        <f t="shared" ref="N181:O181" si="118">N182</f>
        <v>0</v>
      </c>
      <c r="O181" s="88">
        <f t="shared" si="118"/>
        <v>0</v>
      </c>
    </row>
    <row r="182" spans="1:15" ht="12.75" x14ac:dyDescent="0.2">
      <c r="A182" s="85">
        <v>2</v>
      </c>
      <c r="B182" s="74">
        <v>3</v>
      </c>
      <c r="C182" s="74">
        <v>2</v>
      </c>
      <c r="D182" s="74">
        <v>1</v>
      </c>
      <c r="E182" s="74" t="s">
        <v>34</v>
      </c>
      <c r="F182" s="75" t="s">
        <v>172</v>
      </c>
      <c r="G182" s="76"/>
      <c r="H182" s="76"/>
      <c r="I182" s="76"/>
      <c r="J182" s="76"/>
      <c r="K182" s="76"/>
      <c r="L182" s="76"/>
      <c r="M182" s="76"/>
      <c r="N182" s="77">
        <f>SUBTOTAL(9,G182:M182)</f>
        <v>0</v>
      </c>
      <c r="O182" s="78">
        <f>IFERROR(N182/$N$18*100,"0.00")</f>
        <v>0</v>
      </c>
    </row>
    <row r="183" spans="1:15" ht="12.75" x14ac:dyDescent="0.2">
      <c r="A183" s="68">
        <v>2</v>
      </c>
      <c r="B183" s="69">
        <v>3</v>
      </c>
      <c r="C183" s="69">
        <v>2</v>
      </c>
      <c r="D183" s="69">
        <v>2</v>
      </c>
      <c r="E183" s="69"/>
      <c r="F183" s="84" t="s">
        <v>173</v>
      </c>
      <c r="G183" s="87">
        <f>+G184</f>
        <v>0</v>
      </c>
      <c r="H183" s="87">
        <f t="shared" ref="H183:O185" si="119">+H184</f>
        <v>0</v>
      </c>
      <c r="I183" s="87">
        <f t="shared" si="119"/>
        <v>0</v>
      </c>
      <c r="J183" s="87">
        <f t="shared" si="119"/>
        <v>0</v>
      </c>
      <c r="K183" s="87">
        <f t="shared" si="119"/>
        <v>0</v>
      </c>
      <c r="L183" s="87">
        <f t="shared" si="119"/>
        <v>0</v>
      </c>
      <c r="M183" s="87">
        <f t="shared" si="119"/>
        <v>0</v>
      </c>
      <c r="N183" s="87">
        <f t="shared" si="119"/>
        <v>0</v>
      </c>
      <c r="O183" s="88">
        <f t="shared" si="119"/>
        <v>0</v>
      </c>
    </row>
    <row r="184" spans="1:15" ht="12.75" x14ac:dyDescent="0.2">
      <c r="A184" s="85">
        <v>2</v>
      </c>
      <c r="B184" s="74">
        <v>3</v>
      </c>
      <c r="C184" s="74">
        <v>2</v>
      </c>
      <c r="D184" s="74">
        <v>2</v>
      </c>
      <c r="E184" s="74" t="s">
        <v>34</v>
      </c>
      <c r="F184" s="75" t="s">
        <v>173</v>
      </c>
      <c r="G184" s="76"/>
      <c r="H184" s="76"/>
      <c r="I184" s="76"/>
      <c r="J184" s="76"/>
      <c r="K184" s="76"/>
      <c r="L184" s="76"/>
      <c r="M184" s="76"/>
      <c r="N184" s="77">
        <f>SUBTOTAL(9,G184:M184)</f>
        <v>0</v>
      </c>
      <c r="O184" s="81">
        <f>IFERROR(N184/$N$18*100,"0.00")</f>
        <v>0</v>
      </c>
    </row>
    <row r="185" spans="1:15" ht="12.75" x14ac:dyDescent="0.2">
      <c r="A185" s="68">
        <v>2</v>
      </c>
      <c r="B185" s="69">
        <v>3</v>
      </c>
      <c r="C185" s="69">
        <v>2</v>
      </c>
      <c r="D185" s="69">
        <v>3</v>
      </c>
      <c r="E185" s="69"/>
      <c r="F185" s="84" t="s">
        <v>174</v>
      </c>
      <c r="G185" s="87">
        <f>+G186</f>
        <v>0</v>
      </c>
      <c r="H185" s="87">
        <f t="shared" ref="H185:M185" si="120">+H186</f>
        <v>0</v>
      </c>
      <c r="I185" s="87">
        <f t="shared" si="120"/>
        <v>0</v>
      </c>
      <c r="J185" s="87">
        <f t="shared" si="120"/>
        <v>0</v>
      </c>
      <c r="K185" s="87">
        <f t="shared" si="120"/>
        <v>0</v>
      </c>
      <c r="L185" s="87">
        <f t="shared" si="120"/>
        <v>0</v>
      </c>
      <c r="M185" s="87">
        <f t="shared" si="120"/>
        <v>0</v>
      </c>
      <c r="N185" s="87">
        <f t="shared" si="119"/>
        <v>0</v>
      </c>
      <c r="O185" s="88">
        <f t="shared" si="119"/>
        <v>0</v>
      </c>
    </row>
    <row r="186" spans="1:15" ht="12.75" x14ac:dyDescent="0.2">
      <c r="A186" s="85">
        <v>2</v>
      </c>
      <c r="B186" s="74">
        <v>3</v>
      </c>
      <c r="C186" s="74">
        <v>2</v>
      </c>
      <c r="D186" s="74">
        <v>3</v>
      </c>
      <c r="E186" s="74" t="s">
        <v>34</v>
      </c>
      <c r="F186" s="75" t="s">
        <v>174</v>
      </c>
      <c r="G186" s="76"/>
      <c r="H186" s="76"/>
      <c r="I186" s="76"/>
      <c r="J186" s="76"/>
      <c r="K186" s="76"/>
      <c r="L186" s="76"/>
      <c r="M186" s="76"/>
      <c r="N186" s="77">
        <f>SUBTOTAL(9,G186:M186)</f>
        <v>0</v>
      </c>
      <c r="O186" s="78">
        <f>IFERROR(N186/$N$18*100,"0.00")</f>
        <v>0</v>
      </c>
    </row>
    <row r="187" spans="1:15" ht="12.75" x14ac:dyDescent="0.2">
      <c r="A187" s="68">
        <v>2</v>
      </c>
      <c r="B187" s="69">
        <v>3</v>
      </c>
      <c r="C187" s="69">
        <v>2</v>
      </c>
      <c r="D187" s="69">
        <v>4</v>
      </c>
      <c r="E187" s="69"/>
      <c r="F187" s="84" t="s">
        <v>175</v>
      </c>
      <c r="G187" s="87">
        <f>+G188</f>
        <v>0</v>
      </c>
      <c r="H187" s="87">
        <f t="shared" ref="H187:O187" si="121">+H188</f>
        <v>0</v>
      </c>
      <c r="I187" s="87">
        <f t="shared" si="121"/>
        <v>0</v>
      </c>
      <c r="J187" s="87">
        <f t="shared" si="121"/>
        <v>0</v>
      </c>
      <c r="K187" s="87">
        <f t="shared" si="121"/>
        <v>0</v>
      </c>
      <c r="L187" s="87">
        <f t="shared" si="121"/>
        <v>0</v>
      </c>
      <c r="M187" s="87">
        <f t="shared" si="121"/>
        <v>0</v>
      </c>
      <c r="N187" s="87">
        <f t="shared" si="121"/>
        <v>0</v>
      </c>
      <c r="O187" s="88">
        <f t="shared" si="121"/>
        <v>0</v>
      </c>
    </row>
    <row r="188" spans="1:15" ht="12.75" x14ac:dyDescent="0.2">
      <c r="A188" s="85">
        <v>2</v>
      </c>
      <c r="B188" s="74">
        <v>3</v>
      </c>
      <c r="C188" s="74">
        <v>2</v>
      </c>
      <c r="D188" s="74">
        <v>4</v>
      </c>
      <c r="E188" s="74" t="s">
        <v>34</v>
      </c>
      <c r="F188" s="75" t="s">
        <v>175</v>
      </c>
      <c r="G188" s="76"/>
      <c r="H188" s="76"/>
      <c r="I188" s="76"/>
      <c r="J188" s="76"/>
      <c r="K188" s="76"/>
      <c r="L188" s="76"/>
      <c r="M188" s="76"/>
      <c r="N188" s="77">
        <f>SUBTOTAL(9,G188:M188)</f>
        <v>0</v>
      </c>
      <c r="O188" s="81">
        <f>IFERROR(N188/$N$18*100,"0.00")</f>
        <v>0</v>
      </c>
    </row>
    <row r="189" spans="1:15" ht="12.75" x14ac:dyDescent="0.2">
      <c r="A189" s="64">
        <v>2</v>
      </c>
      <c r="B189" s="65">
        <v>3</v>
      </c>
      <c r="C189" s="65">
        <v>3</v>
      </c>
      <c r="D189" s="65"/>
      <c r="E189" s="65"/>
      <c r="F189" s="66" t="s">
        <v>176</v>
      </c>
      <c r="G189" s="67">
        <f>+G190+G192+G194+G196</f>
        <v>0</v>
      </c>
      <c r="H189" s="67">
        <f t="shared" ref="H189:M189" si="122">+H190+H192+H194+H196</f>
        <v>0</v>
      </c>
      <c r="I189" s="67">
        <f t="shared" si="122"/>
        <v>0</v>
      </c>
      <c r="J189" s="67">
        <f t="shared" si="122"/>
        <v>0</v>
      </c>
      <c r="K189" s="67">
        <f t="shared" si="122"/>
        <v>0</v>
      </c>
      <c r="L189" s="67">
        <f t="shared" si="122"/>
        <v>0</v>
      </c>
      <c r="M189" s="67">
        <f t="shared" si="122"/>
        <v>0</v>
      </c>
      <c r="N189" s="67">
        <f>+N190+N192+N194+N196</f>
        <v>0</v>
      </c>
      <c r="O189" s="67">
        <f t="shared" ref="O189" si="123">+O190+O192+O194+O196</f>
        <v>5.7901831918645709E-2</v>
      </c>
    </row>
    <row r="190" spans="1:15" ht="12.75" x14ac:dyDescent="0.2">
      <c r="A190" s="68">
        <v>2</v>
      </c>
      <c r="B190" s="69">
        <v>3</v>
      </c>
      <c r="C190" s="69">
        <v>3</v>
      </c>
      <c r="D190" s="69">
        <v>1</v>
      </c>
      <c r="E190" s="69"/>
      <c r="F190" s="84" t="s">
        <v>177</v>
      </c>
      <c r="G190" s="71">
        <f>G191</f>
        <v>0</v>
      </c>
      <c r="H190" s="87">
        <f t="shared" ref="H190:O190" si="124">H191</f>
        <v>0</v>
      </c>
      <c r="I190" s="87">
        <f t="shared" si="124"/>
        <v>0</v>
      </c>
      <c r="J190" s="87">
        <f t="shared" si="124"/>
        <v>0</v>
      </c>
      <c r="K190" s="87">
        <f t="shared" si="124"/>
        <v>0</v>
      </c>
      <c r="L190" s="87">
        <f t="shared" si="124"/>
        <v>0</v>
      </c>
      <c r="M190" s="87">
        <f t="shared" si="124"/>
        <v>0</v>
      </c>
      <c r="N190" s="87">
        <f t="shared" si="124"/>
        <v>0</v>
      </c>
      <c r="O190" s="88">
        <f t="shared" si="124"/>
        <v>0</v>
      </c>
    </row>
    <row r="191" spans="1:15" ht="12.75" x14ac:dyDescent="0.2">
      <c r="A191" s="85">
        <v>2</v>
      </c>
      <c r="B191" s="74">
        <v>3</v>
      </c>
      <c r="C191" s="74">
        <v>3</v>
      </c>
      <c r="D191" s="74">
        <v>1</v>
      </c>
      <c r="E191" s="74" t="s">
        <v>34</v>
      </c>
      <c r="F191" s="75" t="s">
        <v>177</v>
      </c>
      <c r="G191" s="76"/>
      <c r="H191" s="76"/>
      <c r="I191" s="76"/>
      <c r="J191" s="76"/>
      <c r="K191" s="76"/>
      <c r="L191" s="76"/>
      <c r="M191" s="76"/>
      <c r="N191" s="77">
        <f>SUBTOTAL(9,G191:M191)</f>
        <v>0</v>
      </c>
      <c r="O191" s="78">
        <f>IFERROR(N191/$N$18*100,"0.00")</f>
        <v>0</v>
      </c>
    </row>
    <row r="192" spans="1:15" ht="12.75" x14ac:dyDescent="0.2">
      <c r="A192" s="68">
        <v>2</v>
      </c>
      <c r="B192" s="69">
        <v>3</v>
      </c>
      <c r="C192" s="69">
        <v>3</v>
      </c>
      <c r="D192" s="69">
        <v>2</v>
      </c>
      <c r="E192" s="69"/>
      <c r="F192" s="84" t="s">
        <v>178</v>
      </c>
      <c r="G192" s="87">
        <f>+G193</f>
        <v>0</v>
      </c>
      <c r="H192" s="87">
        <f t="shared" ref="H192:N192" si="125">+H193</f>
        <v>0</v>
      </c>
      <c r="I192" s="87">
        <f t="shared" si="125"/>
        <v>0</v>
      </c>
      <c r="J192" s="87">
        <f t="shared" si="125"/>
        <v>0</v>
      </c>
      <c r="K192" s="87">
        <f t="shared" si="125"/>
        <v>0</v>
      </c>
      <c r="L192" s="87">
        <f t="shared" si="125"/>
        <v>0</v>
      </c>
      <c r="M192" s="87">
        <f t="shared" si="125"/>
        <v>0</v>
      </c>
      <c r="N192" s="87">
        <f t="shared" si="125"/>
        <v>0</v>
      </c>
      <c r="O192" s="88">
        <f>SUM(O193:O195)</f>
        <v>0</v>
      </c>
    </row>
    <row r="193" spans="1:15" ht="12.75" x14ac:dyDescent="0.2">
      <c r="A193" s="85">
        <v>2</v>
      </c>
      <c r="B193" s="74">
        <v>3</v>
      </c>
      <c r="C193" s="74">
        <v>3</v>
      </c>
      <c r="D193" s="74">
        <v>2</v>
      </c>
      <c r="E193" s="74" t="s">
        <v>34</v>
      </c>
      <c r="F193" s="75" t="s">
        <v>178</v>
      </c>
      <c r="G193" s="76"/>
      <c r="H193" s="76"/>
      <c r="I193" s="76"/>
      <c r="J193" s="76"/>
      <c r="K193" s="76"/>
      <c r="L193" s="76"/>
      <c r="M193" s="76"/>
      <c r="N193" s="77">
        <f>SUBTOTAL(9,G193:M193)</f>
        <v>0</v>
      </c>
      <c r="O193" s="78">
        <f>IFERROR(N193/$N$18*100,"0.00")</f>
        <v>0</v>
      </c>
    </row>
    <row r="194" spans="1:15" ht="12.75" x14ac:dyDescent="0.2">
      <c r="A194" s="68">
        <v>2</v>
      </c>
      <c r="B194" s="69">
        <v>3</v>
      </c>
      <c r="C194" s="69">
        <v>3</v>
      </c>
      <c r="D194" s="69">
        <v>3</v>
      </c>
      <c r="E194" s="69"/>
      <c r="F194" s="84" t="s">
        <v>179</v>
      </c>
      <c r="G194" s="87">
        <f>+G195</f>
        <v>0</v>
      </c>
      <c r="H194" s="87">
        <f t="shared" ref="H194:O194" si="126">+H195</f>
        <v>0</v>
      </c>
      <c r="I194" s="87">
        <f t="shared" si="126"/>
        <v>0</v>
      </c>
      <c r="J194" s="87">
        <f t="shared" si="126"/>
        <v>0</v>
      </c>
      <c r="K194" s="87">
        <f t="shared" si="126"/>
        <v>0</v>
      </c>
      <c r="L194" s="87">
        <f t="shared" si="126"/>
        <v>0</v>
      </c>
      <c r="M194" s="87">
        <f t="shared" si="126"/>
        <v>0</v>
      </c>
      <c r="N194" s="87">
        <f t="shared" si="126"/>
        <v>0</v>
      </c>
      <c r="O194" s="88">
        <f t="shared" si="126"/>
        <v>0</v>
      </c>
    </row>
    <row r="195" spans="1:15" ht="12.75" x14ac:dyDescent="0.2">
      <c r="A195" s="85">
        <v>2</v>
      </c>
      <c r="B195" s="74">
        <v>3</v>
      </c>
      <c r="C195" s="74">
        <v>3</v>
      </c>
      <c r="D195" s="74">
        <v>3</v>
      </c>
      <c r="E195" s="74" t="s">
        <v>34</v>
      </c>
      <c r="F195" s="75" t="s">
        <v>179</v>
      </c>
      <c r="G195" s="76"/>
      <c r="H195" s="76"/>
      <c r="I195" s="76"/>
      <c r="J195" s="76"/>
      <c r="K195" s="76"/>
      <c r="L195" s="76"/>
      <c r="M195" s="76"/>
      <c r="N195" s="77">
        <f>SUBTOTAL(9,G195:M195)</f>
        <v>0</v>
      </c>
      <c r="O195" s="78">
        <f>IFERROR(N195/$N$18*100,"0.00")</f>
        <v>0</v>
      </c>
    </row>
    <row r="196" spans="1:15" ht="12.75" x14ac:dyDescent="0.2">
      <c r="A196" s="68">
        <v>2</v>
      </c>
      <c r="B196" s="69">
        <v>3</v>
      </c>
      <c r="C196" s="69">
        <v>3</v>
      </c>
      <c r="D196" s="69">
        <v>4</v>
      </c>
      <c r="E196" s="69"/>
      <c r="F196" s="84" t="s">
        <v>180</v>
      </c>
      <c r="G196" s="87">
        <f>+G197</f>
        <v>0</v>
      </c>
      <c r="H196" s="87">
        <f t="shared" ref="H196:M196" si="127">+H197</f>
        <v>0</v>
      </c>
      <c r="I196" s="87">
        <f t="shared" si="127"/>
        <v>0</v>
      </c>
      <c r="J196" s="87">
        <f t="shared" si="127"/>
        <v>0</v>
      </c>
      <c r="K196" s="87">
        <f t="shared" si="127"/>
        <v>0</v>
      </c>
      <c r="L196" s="87">
        <f t="shared" si="127"/>
        <v>0</v>
      </c>
      <c r="M196" s="87">
        <f t="shared" si="127"/>
        <v>0</v>
      </c>
      <c r="N196" s="87">
        <f>+N197</f>
        <v>0</v>
      </c>
      <c r="O196" s="88">
        <f>SUM(O197:O200)</f>
        <v>5.7901831918645709E-2</v>
      </c>
    </row>
    <row r="197" spans="1:15" ht="12.75" x14ac:dyDescent="0.2">
      <c r="A197" s="85">
        <v>2</v>
      </c>
      <c r="B197" s="74">
        <v>3</v>
      </c>
      <c r="C197" s="74">
        <v>3</v>
      </c>
      <c r="D197" s="74">
        <v>4</v>
      </c>
      <c r="E197" s="74" t="s">
        <v>34</v>
      </c>
      <c r="F197" s="75" t="s">
        <v>180</v>
      </c>
      <c r="G197" s="76"/>
      <c r="H197" s="76"/>
      <c r="I197" s="76"/>
      <c r="J197" s="76"/>
      <c r="K197" s="76"/>
      <c r="L197" s="76"/>
      <c r="M197" s="76"/>
      <c r="N197" s="77">
        <f>SUBTOTAL(9,G197:M197)</f>
        <v>0</v>
      </c>
      <c r="O197" s="78">
        <f>IFERROR(N197/$N$18*100,"0.00")</f>
        <v>0</v>
      </c>
    </row>
    <row r="198" spans="1:15" ht="12.75" x14ac:dyDescent="0.2">
      <c r="A198" s="64">
        <v>2</v>
      </c>
      <c r="B198" s="65">
        <v>3</v>
      </c>
      <c r="C198" s="65">
        <v>4</v>
      </c>
      <c r="D198" s="65"/>
      <c r="E198" s="65"/>
      <c r="F198" s="66" t="s">
        <v>181</v>
      </c>
      <c r="G198" s="67">
        <f>+G199</f>
        <v>0</v>
      </c>
      <c r="H198" s="67">
        <f t="shared" ref="H198:O199" si="128">+H199</f>
        <v>10121.44</v>
      </c>
      <c r="I198" s="67">
        <f t="shared" si="128"/>
        <v>0</v>
      </c>
      <c r="J198" s="67">
        <f t="shared" si="128"/>
        <v>0</v>
      </c>
      <c r="K198" s="67">
        <f t="shared" si="128"/>
        <v>0</v>
      </c>
      <c r="L198" s="67">
        <f t="shared" si="128"/>
        <v>0</v>
      </c>
      <c r="M198" s="67">
        <f t="shared" si="128"/>
        <v>0</v>
      </c>
      <c r="N198" s="67">
        <f t="shared" si="128"/>
        <v>10121.44</v>
      </c>
      <c r="O198" s="92">
        <f t="shared" si="128"/>
        <v>1.930061063954857E-2</v>
      </c>
    </row>
    <row r="199" spans="1:15" ht="12.75" x14ac:dyDescent="0.2">
      <c r="A199" s="68">
        <v>2</v>
      </c>
      <c r="B199" s="69">
        <v>3</v>
      </c>
      <c r="C199" s="69">
        <v>4</v>
      </c>
      <c r="D199" s="69">
        <v>1</v>
      </c>
      <c r="E199" s="69"/>
      <c r="F199" s="84" t="s">
        <v>182</v>
      </c>
      <c r="G199" s="87">
        <f>+G200</f>
        <v>0</v>
      </c>
      <c r="H199" s="87">
        <f t="shared" si="128"/>
        <v>10121.44</v>
      </c>
      <c r="I199" s="87">
        <f t="shared" si="128"/>
        <v>0</v>
      </c>
      <c r="J199" s="87">
        <f t="shared" si="128"/>
        <v>0</v>
      </c>
      <c r="K199" s="87">
        <f t="shared" si="128"/>
        <v>0</v>
      </c>
      <c r="L199" s="87">
        <f t="shared" si="128"/>
        <v>0</v>
      </c>
      <c r="M199" s="87">
        <f t="shared" si="128"/>
        <v>0</v>
      </c>
      <c r="N199" s="87">
        <f>+N200</f>
        <v>10121.44</v>
      </c>
      <c r="O199" s="88">
        <f t="shared" si="128"/>
        <v>1.930061063954857E-2</v>
      </c>
    </row>
    <row r="200" spans="1:15" ht="12.75" x14ac:dyDescent="0.2">
      <c r="A200" s="85">
        <v>2</v>
      </c>
      <c r="B200" s="74">
        <v>3</v>
      </c>
      <c r="C200" s="74">
        <v>4</v>
      </c>
      <c r="D200" s="74">
        <v>1</v>
      </c>
      <c r="E200" s="74" t="s">
        <v>34</v>
      </c>
      <c r="F200" s="75" t="s">
        <v>182</v>
      </c>
      <c r="G200" s="76"/>
      <c r="H200" s="76">
        <v>10121.44</v>
      </c>
      <c r="I200" s="76"/>
      <c r="J200" s="76"/>
      <c r="K200" s="76"/>
      <c r="L200" s="76"/>
      <c r="M200" s="76"/>
      <c r="N200" s="77">
        <f>SUBTOTAL(9,G200:M200)</f>
        <v>10121.44</v>
      </c>
      <c r="O200" s="78">
        <f>IFERROR(N200/$N$18*100,"0.00")</f>
        <v>1.930061063954857E-2</v>
      </c>
    </row>
    <row r="201" spans="1:15" ht="12.75" x14ac:dyDescent="0.2">
      <c r="A201" s="64">
        <v>2</v>
      </c>
      <c r="B201" s="65">
        <v>3</v>
      </c>
      <c r="C201" s="65">
        <v>5</v>
      </c>
      <c r="D201" s="65"/>
      <c r="E201" s="65"/>
      <c r="F201" s="66" t="s">
        <v>183</v>
      </c>
      <c r="G201" s="67">
        <f>+G202+G204+G206+G208</f>
        <v>0</v>
      </c>
      <c r="H201" s="67">
        <f t="shared" ref="H201:O201" si="129">+H202+H204+H206+H208</f>
        <v>0</v>
      </c>
      <c r="I201" s="67">
        <f t="shared" si="129"/>
        <v>0</v>
      </c>
      <c r="J201" s="67">
        <f t="shared" si="129"/>
        <v>0</v>
      </c>
      <c r="K201" s="67">
        <f t="shared" si="129"/>
        <v>0</v>
      </c>
      <c r="L201" s="67">
        <f t="shared" si="129"/>
        <v>0</v>
      </c>
      <c r="M201" s="67">
        <f t="shared" si="129"/>
        <v>113694.39999999999</v>
      </c>
      <c r="N201" s="67">
        <f t="shared" si="129"/>
        <v>113694.39999999999</v>
      </c>
      <c r="O201" s="67">
        <f t="shared" si="129"/>
        <v>0.21680426365192018</v>
      </c>
    </row>
    <row r="202" spans="1:15" ht="12.75" x14ac:dyDescent="0.2">
      <c r="A202" s="68">
        <v>2</v>
      </c>
      <c r="B202" s="69">
        <v>3</v>
      </c>
      <c r="C202" s="69">
        <v>5</v>
      </c>
      <c r="D202" s="69">
        <v>2</v>
      </c>
      <c r="E202" s="69"/>
      <c r="F202" s="84" t="s">
        <v>184</v>
      </c>
      <c r="G202" s="87">
        <f>+G203</f>
        <v>0</v>
      </c>
      <c r="H202" s="87">
        <f t="shared" ref="H202:O202" si="130">+H203</f>
        <v>0</v>
      </c>
      <c r="I202" s="87">
        <f t="shared" si="130"/>
        <v>0</v>
      </c>
      <c r="J202" s="87">
        <f t="shared" si="130"/>
        <v>0</v>
      </c>
      <c r="K202" s="87">
        <f t="shared" si="130"/>
        <v>0</v>
      </c>
      <c r="L202" s="87">
        <f t="shared" si="130"/>
        <v>0</v>
      </c>
      <c r="M202" s="87">
        <f t="shared" si="130"/>
        <v>0</v>
      </c>
      <c r="N202" s="87">
        <f t="shared" si="130"/>
        <v>0</v>
      </c>
      <c r="O202" s="88">
        <f t="shared" si="130"/>
        <v>0</v>
      </c>
    </row>
    <row r="203" spans="1:15" ht="12.75" x14ac:dyDescent="0.2">
      <c r="A203" s="85">
        <v>2</v>
      </c>
      <c r="B203" s="74">
        <v>3</v>
      </c>
      <c r="C203" s="74">
        <v>5</v>
      </c>
      <c r="D203" s="74">
        <v>2</v>
      </c>
      <c r="E203" s="74" t="s">
        <v>34</v>
      </c>
      <c r="F203" s="75" t="s">
        <v>184</v>
      </c>
      <c r="G203" s="76"/>
      <c r="H203" s="76"/>
      <c r="I203" s="76"/>
      <c r="J203" s="76"/>
      <c r="K203" s="76"/>
      <c r="L203" s="76"/>
      <c r="M203" s="76"/>
      <c r="N203" s="77">
        <f t="shared" ref="N203:N207" si="131">SUBTOTAL(9,G203:M203)</f>
        <v>0</v>
      </c>
      <c r="O203" s="78">
        <f t="shared" ref="O203:O207" si="132">IFERROR(N203/$N$18*100,"0.00")</f>
        <v>0</v>
      </c>
    </row>
    <row r="204" spans="1:15" ht="12.75" x14ac:dyDescent="0.2">
      <c r="A204" s="68">
        <v>2</v>
      </c>
      <c r="B204" s="69">
        <v>3</v>
      </c>
      <c r="C204" s="69">
        <v>5</v>
      </c>
      <c r="D204" s="69">
        <v>3</v>
      </c>
      <c r="E204" s="69"/>
      <c r="F204" s="84" t="s">
        <v>185</v>
      </c>
      <c r="G204" s="87">
        <f>+G205</f>
        <v>0</v>
      </c>
      <c r="H204" s="87">
        <f t="shared" ref="H204:O204" si="133">+H205</f>
        <v>0</v>
      </c>
      <c r="I204" s="87">
        <f t="shared" si="133"/>
        <v>0</v>
      </c>
      <c r="J204" s="87">
        <f t="shared" si="133"/>
        <v>0</v>
      </c>
      <c r="K204" s="87">
        <f t="shared" si="133"/>
        <v>0</v>
      </c>
      <c r="L204" s="87">
        <f t="shared" si="133"/>
        <v>0</v>
      </c>
      <c r="M204" s="87">
        <f t="shared" si="133"/>
        <v>0</v>
      </c>
      <c r="N204" s="87">
        <f t="shared" si="133"/>
        <v>0</v>
      </c>
      <c r="O204" s="88">
        <f t="shared" si="133"/>
        <v>0</v>
      </c>
    </row>
    <row r="205" spans="1:15" ht="12.75" x14ac:dyDescent="0.2">
      <c r="A205" s="85">
        <v>2</v>
      </c>
      <c r="B205" s="74">
        <v>3</v>
      </c>
      <c r="C205" s="74">
        <v>5</v>
      </c>
      <c r="D205" s="74">
        <v>3</v>
      </c>
      <c r="E205" s="74" t="s">
        <v>34</v>
      </c>
      <c r="F205" s="75" t="s">
        <v>185</v>
      </c>
      <c r="G205" s="76"/>
      <c r="H205" s="76"/>
      <c r="I205" s="76"/>
      <c r="J205" s="76"/>
      <c r="K205" s="76"/>
      <c r="L205" s="76"/>
      <c r="M205" s="76"/>
      <c r="N205" s="77">
        <f t="shared" si="131"/>
        <v>0</v>
      </c>
      <c r="O205" s="78">
        <f t="shared" si="132"/>
        <v>0</v>
      </c>
    </row>
    <row r="206" spans="1:15" ht="12.75" x14ac:dyDescent="0.2">
      <c r="A206" s="68">
        <v>2</v>
      </c>
      <c r="B206" s="69">
        <v>3</v>
      </c>
      <c r="C206" s="69">
        <v>5</v>
      </c>
      <c r="D206" s="69">
        <v>4</v>
      </c>
      <c r="E206" s="69"/>
      <c r="F206" s="84" t="s">
        <v>186</v>
      </c>
      <c r="G206" s="87">
        <f>+G207</f>
        <v>0</v>
      </c>
      <c r="H206" s="87">
        <f t="shared" ref="H206:O206" si="134">+H207</f>
        <v>0</v>
      </c>
      <c r="I206" s="87">
        <f t="shared" si="134"/>
        <v>0</v>
      </c>
      <c r="J206" s="87">
        <f t="shared" si="134"/>
        <v>0</v>
      </c>
      <c r="K206" s="87">
        <f t="shared" si="134"/>
        <v>0</v>
      </c>
      <c r="L206" s="87">
        <f t="shared" si="134"/>
        <v>0</v>
      </c>
      <c r="M206" s="87">
        <f t="shared" si="134"/>
        <v>0</v>
      </c>
      <c r="N206" s="87">
        <f t="shared" si="134"/>
        <v>0</v>
      </c>
      <c r="O206" s="88">
        <f t="shared" si="134"/>
        <v>0</v>
      </c>
    </row>
    <row r="207" spans="1:15" ht="12.75" x14ac:dyDescent="0.2">
      <c r="A207" s="85">
        <v>2</v>
      </c>
      <c r="B207" s="74">
        <v>3</v>
      </c>
      <c r="C207" s="74">
        <v>5</v>
      </c>
      <c r="D207" s="74">
        <v>4</v>
      </c>
      <c r="E207" s="74" t="s">
        <v>34</v>
      </c>
      <c r="F207" s="75" t="s">
        <v>186</v>
      </c>
      <c r="G207" s="76"/>
      <c r="H207" s="76"/>
      <c r="I207" s="76"/>
      <c r="J207" s="76"/>
      <c r="K207" s="76"/>
      <c r="L207" s="76"/>
      <c r="M207" s="76"/>
      <c r="N207" s="77">
        <f t="shared" si="131"/>
        <v>0</v>
      </c>
      <c r="O207" s="78">
        <f t="shared" si="132"/>
        <v>0</v>
      </c>
    </row>
    <row r="208" spans="1:15" ht="12.75" x14ac:dyDescent="0.2">
      <c r="A208" s="68">
        <v>2</v>
      </c>
      <c r="B208" s="69">
        <v>3</v>
      </c>
      <c r="C208" s="69">
        <v>5</v>
      </c>
      <c r="D208" s="69">
        <v>5</v>
      </c>
      <c r="E208" s="69"/>
      <c r="F208" s="84" t="s">
        <v>187</v>
      </c>
      <c r="G208" s="87">
        <f>+G209</f>
        <v>0</v>
      </c>
      <c r="H208" s="87">
        <f t="shared" ref="H208:M208" si="135">+H209</f>
        <v>0</v>
      </c>
      <c r="I208" s="87">
        <f t="shared" si="135"/>
        <v>0</v>
      </c>
      <c r="J208" s="87">
        <f t="shared" si="135"/>
        <v>0</v>
      </c>
      <c r="K208" s="87">
        <f t="shared" si="135"/>
        <v>0</v>
      </c>
      <c r="L208" s="87">
        <f t="shared" si="135"/>
        <v>0</v>
      </c>
      <c r="M208" s="87">
        <f t="shared" si="135"/>
        <v>113694.39999999999</v>
      </c>
      <c r="N208" s="87">
        <f>+N209</f>
        <v>113694.39999999999</v>
      </c>
      <c r="O208" s="88">
        <f t="shared" ref="O208" si="136">+O209</f>
        <v>0.21680426365192018</v>
      </c>
    </row>
    <row r="209" spans="1:15" ht="12.75" x14ac:dyDescent="0.2">
      <c r="A209" s="85">
        <v>2</v>
      </c>
      <c r="B209" s="74">
        <v>3</v>
      </c>
      <c r="C209" s="74">
        <v>5</v>
      </c>
      <c r="D209" s="74">
        <v>5</v>
      </c>
      <c r="E209" s="74" t="s">
        <v>34</v>
      </c>
      <c r="F209" s="75" t="s">
        <v>188</v>
      </c>
      <c r="G209" s="76"/>
      <c r="H209" s="76"/>
      <c r="I209" s="76"/>
      <c r="J209" s="76"/>
      <c r="K209" s="76"/>
      <c r="L209" s="76"/>
      <c r="M209" s="76">
        <v>113694.39999999999</v>
      </c>
      <c r="N209" s="77">
        <f>SUBTOTAL(9,G209:M209)</f>
        <v>113694.39999999999</v>
      </c>
      <c r="O209" s="78">
        <f>IFERROR(N209/$N$18*100,"0.00")</f>
        <v>0.21680426365192018</v>
      </c>
    </row>
    <row r="210" spans="1:15" ht="12.75" x14ac:dyDescent="0.2">
      <c r="A210" s="64">
        <v>2</v>
      </c>
      <c r="B210" s="65">
        <v>3</v>
      </c>
      <c r="C210" s="65">
        <v>6</v>
      </c>
      <c r="D210" s="65"/>
      <c r="E210" s="65"/>
      <c r="F210" s="66" t="s">
        <v>189</v>
      </c>
      <c r="G210" s="67">
        <f>+G211+G215+G219+G223</f>
        <v>0</v>
      </c>
      <c r="H210" s="67">
        <f t="shared" ref="H210:O210" si="137">+H211+H215+H219+H223</f>
        <v>0</v>
      </c>
      <c r="I210" s="67">
        <f t="shared" si="137"/>
        <v>0</v>
      </c>
      <c r="J210" s="67">
        <f t="shared" si="137"/>
        <v>0</v>
      </c>
      <c r="K210" s="67">
        <f t="shared" si="137"/>
        <v>0</v>
      </c>
      <c r="L210" s="67">
        <f t="shared" si="137"/>
        <v>0</v>
      </c>
      <c r="M210" s="67">
        <f t="shared" si="137"/>
        <v>0</v>
      </c>
      <c r="N210" s="67">
        <f t="shared" si="137"/>
        <v>0</v>
      </c>
      <c r="O210" s="67">
        <f t="shared" si="137"/>
        <v>0</v>
      </c>
    </row>
    <row r="211" spans="1:15" ht="12.75" x14ac:dyDescent="0.2">
      <c r="A211" s="68">
        <v>2</v>
      </c>
      <c r="B211" s="69">
        <v>3</v>
      </c>
      <c r="C211" s="69">
        <v>6</v>
      </c>
      <c r="D211" s="69">
        <v>1</v>
      </c>
      <c r="E211" s="69"/>
      <c r="F211" s="84" t="s">
        <v>190</v>
      </c>
      <c r="G211" s="87">
        <f>+G212+G213+G214</f>
        <v>0</v>
      </c>
      <c r="H211" s="87">
        <f t="shared" ref="H211:O211" si="138">+H212+H213+H214</f>
        <v>0</v>
      </c>
      <c r="I211" s="87">
        <f t="shared" si="138"/>
        <v>0</v>
      </c>
      <c r="J211" s="87">
        <f t="shared" si="138"/>
        <v>0</v>
      </c>
      <c r="K211" s="87">
        <f t="shared" si="138"/>
        <v>0</v>
      </c>
      <c r="L211" s="87">
        <f t="shared" si="138"/>
        <v>0</v>
      </c>
      <c r="M211" s="87">
        <f t="shared" si="138"/>
        <v>0</v>
      </c>
      <c r="N211" s="87">
        <f t="shared" si="138"/>
        <v>0</v>
      </c>
      <c r="O211" s="88">
        <f t="shared" si="138"/>
        <v>0</v>
      </c>
    </row>
    <row r="212" spans="1:15" ht="12.75" x14ac:dyDescent="0.2">
      <c r="A212" s="85">
        <v>2</v>
      </c>
      <c r="B212" s="74">
        <v>3</v>
      </c>
      <c r="C212" s="74">
        <v>6</v>
      </c>
      <c r="D212" s="74">
        <v>1</v>
      </c>
      <c r="E212" s="74" t="s">
        <v>34</v>
      </c>
      <c r="F212" s="75" t="s">
        <v>191</v>
      </c>
      <c r="G212" s="76"/>
      <c r="H212" s="76"/>
      <c r="I212" s="76"/>
      <c r="J212" s="76"/>
      <c r="K212" s="76"/>
      <c r="L212" s="76"/>
      <c r="M212" s="76"/>
      <c r="N212" s="77">
        <f>SUBTOTAL(9,G212:M212)</f>
        <v>0</v>
      </c>
      <c r="O212" s="81">
        <f>IFERROR(N212/$N$18*100,"0.00")</f>
        <v>0</v>
      </c>
    </row>
    <row r="213" spans="1:15" ht="12.75" x14ac:dyDescent="0.2">
      <c r="A213" s="85">
        <v>2</v>
      </c>
      <c r="B213" s="74">
        <v>3</v>
      </c>
      <c r="C213" s="74">
        <v>6</v>
      </c>
      <c r="D213" s="74">
        <v>1</v>
      </c>
      <c r="E213" s="74" t="s">
        <v>36</v>
      </c>
      <c r="F213" s="75" t="s">
        <v>192</v>
      </c>
      <c r="G213" s="76"/>
      <c r="H213" s="76"/>
      <c r="I213" s="76"/>
      <c r="J213" s="76"/>
      <c r="K213" s="76"/>
      <c r="L213" s="76"/>
      <c r="M213" s="76"/>
      <c r="N213" s="77">
        <f t="shared" ref="N213:N214" si="139">SUBTOTAL(9,G213:M213)</f>
        <v>0</v>
      </c>
      <c r="O213" s="81">
        <f t="shared" ref="O213:O214" si="140">IFERROR(N213/$N$18*100,"0.00")</f>
        <v>0</v>
      </c>
    </row>
    <row r="214" spans="1:15" ht="12.75" x14ac:dyDescent="0.2">
      <c r="A214" s="85">
        <v>2</v>
      </c>
      <c r="B214" s="74">
        <v>3</v>
      </c>
      <c r="C214" s="74">
        <v>6</v>
      </c>
      <c r="D214" s="74">
        <v>1</v>
      </c>
      <c r="E214" s="74" t="s">
        <v>58</v>
      </c>
      <c r="F214" s="75" t="s">
        <v>193</v>
      </c>
      <c r="G214" s="76"/>
      <c r="H214" s="76"/>
      <c r="I214" s="76"/>
      <c r="J214" s="76"/>
      <c r="K214" s="76"/>
      <c r="L214" s="76"/>
      <c r="M214" s="76"/>
      <c r="N214" s="77">
        <f t="shared" si="139"/>
        <v>0</v>
      </c>
      <c r="O214" s="81">
        <f t="shared" si="140"/>
        <v>0</v>
      </c>
    </row>
    <row r="215" spans="1:15" ht="12.75" x14ac:dyDescent="0.2">
      <c r="A215" s="68">
        <v>2</v>
      </c>
      <c r="B215" s="69">
        <v>3</v>
      </c>
      <c r="C215" s="69">
        <v>6</v>
      </c>
      <c r="D215" s="69">
        <v>2</v>
      </c>
      <c r="E215" s="69"/>
      <c r="F215" s="84" t="s">
        <v>194</v>
      </c>
      <c r="G215" s="87">
        <f>+G216+G217+G218</f>
        <v>0</v>
      </c>
      <c r="H215" s="87">
        <f t="shared" ref="H215:O215" si="141">+H216+H217+H218</f>
        <v>0</v>
      </c>
      <c r="I215" s="87">
        <f t="shared" si="141"/>
        <v>0</v>
      </c>
      <c r="J215" s="87">
        <f t="shared" si="141"/>
        <v>0</v>
      </c>
      <c r="K215" s="87">
        <f t="shared" si="141"/>
        <v>0</v>
      </c>
      <c r="L215" s="87">
        <f t="shared" si="141"/>
        <v>0</v>
      </c>
      <c r="M215" s="87">
        <f t="shared" si="141"/>
        <v>0</v>
      </c>
      <c r="N215" s="87">
        <f t="shared" si="141"/>
        <v>0</v>
      </c>
      <c r="O215" s="88">
        <f t="shared" si="141"/>
        <v>0</v>
      </c>
    </row>
    <row r="216" spans="1:15" ht="12.75" x14ac:dyDescent="0.2">
      <c r="A216" s="85">
        <v>2</v>
      </c>
      <c r="B216" s="74">
        <v>3</v>
      </c>
      <c r="C216" s="74">
        <v>6</v>
      </c>
      <c r="D216" s="74">
        <v>2</v>
      </c>
      <c r="E216" s="74" t="s">
        <v>34</v>
      </c>
      <c r="F216" s="75" t="s">
        <v>195</v>
      </c>
      <c r="G216" s="76"/>
      <c r="H216" s="76"/>
      <c r="I216" s="76"/>
      <c r="J216" s="76"/>
      <c r="K216" s="76"/>
      <c r="L216" s="76"/>
      <c r="M216" s="76"/>
      <c r="N216" s="77">
        <f>SUBTOTAL(9,G216:M216)</f>
        <v>0</v>
      </c>
      <c r="O216" s="78">
        <f>IFERROR(N216/$N$18*100,"0.00")</f>
        <v>0</v>
      </c>
    </row>
    <row r="217" spans="1:15" ht="12.75" x14ac:dyDescent="0.2">
      <c r="A217" s="85">
        <v>2</v>
      </c>
      <c r="B217" s="74">
        <v>3</v>
      </c>
      <c r="C217" s="74">
        <v>6</v>
      </c>
      <c r="D217" s="74">
        <v>2</v>
      </c>
      <c r="E217" s="74" t="s">
        <v>36</v>
      </c>
      <c r="F217" s="75" t="s">
        <v>196</v>
      </c>
      <c r="G217" s="76"/>
      <c r="H217" s="76"/>
      <c r="I217" s="76"/>
      <c r="J217" s="76"/>
      <c r="K217" s="76"/>
      <c r="L217" s="76"/>
      <c r="M217" s="76"/>
      <c r="N217" s="77">
        <f>SUBTOTAL(9,G217:M217)</f>
        <v>0</v>
      </c>
      <c r="O217" s="78">
        <f>IFERROR(N217/$N$18*100,"0.00")</f>
        <v>0</v>
      </c>
    </row>
    <row r="218" spans="1:15" ht="12.75" x14ac:dyDescent="0.2">
      <c r="A218" s="85">
        <v>2</v>
      </c>
      <c r="B218" s="74">
        <v>3</v>
      </c>
      <c r="C218" s="74">
        <v>6</v>
      </c>
      <c r="D218" s="74">
        <v>2</v>
      </c>
      <c r="E218" s="74" t="s">
        <v>43</v>
      </c>
      <c r="F218" s="75" t="s">
        <v>197</v>
      </c>
      <c r="G218" s="76"/>
      <c r="H218" s="76"/>
      <c r="I218" s="76"/>
      <c r="J218" s="76"/>
      <c r="K218" s="76"/>
      <c r="L218" s="76"/>
      <c r="M218" s="76"/>
      <c r="N218" s="77">
        <f>SUBTOTAL(9,G218:M218)</f>
        <v>0</v>
      </c>
      <c r="O218" s="78">
        <f>IFERROR(N218/$N$18*100,"0.00")</f>
        <v>0</v>
      </c>
    </row>
    <row r="219" spans="1:15" ht="12.75" x14ac:dyDescent="0.2">
      <c r="A219" s="68">
        <v>2</v>
      </c>
      <c r="B219" s="69">
        <v>3</v>
      </c>
      <c r="C219" s="69">
        <v>6</v>
      </c>
      <c r="D219" s="69">
        <v>3</v>
      </c>
      <c r="E219" s="69"/>
      <c r="F219" s="84" t="s">
        <v>198</v>
      </c>
      <c r="G219" s="87">
        <f>+G220+G221+G222</f>
        <v>0</v>
      </c>
      <c r="H219" s="87">
        <f t="shared" ref="H219:O219" si="142">+H220+H221+H222</f>
        <v>0</v>
      </c>
      <c r="I219" s="87">
        <f t="shared" si="142"/>
        <v>0</v>
      </c>
      <c r="J219" s="87">
        <f t="shared" si="142"/>
        <v>0</v>
      </c>
      <c r="K219" s="87">
        <f t="shared" si="142"/>
        <v>0</v>
      </c>
      <c r="L219" s="87">
        <f t="shared" si="142"/>
        <v>0</v>
      </c>
      <c r="M219" s="87">
        <f t="shared" si="142"/>
        <v>0</v>
      </c>
      <c r="N219" s="87">
        <f t="shared" si="142"/>
        <v>0</v>
      </c>
      <c r="O219" s="88">
        <f t="shared" si="142"/>
        <v>0</v>
      </c>
    </row>
    <row r="220" spans="1:15" ht="12.75" x14ac:dyDescent="0.2">
      <c r="A220" s="85">
        <v>2</v>
      </c>
      <c r="B220" s="74">
        <v>3</v>
      </c>
      <c r="C220" s="74">
        <v>6</v>
      </c>
      <c r="D220" s="74">
        <v>3</v>
      </c>
      <c r="E220" s="74" t="s">
        <v>58</v>
      </c>
      <c r="F220" s="94" t="s">
        <v>199</v>
      </c>
      <c r="G220" s="76"/>
      <c r="H220" s="76"/>
      <c r="I220" s="76"/>
      <c r="J220" s="76"/>
      <c r="K220" s="76"/>
      <c r="L220" s="76"/>
      <c r="M220" s="76"/>
      <c r="N220" s="77">
        <f>SUBTOTAL(9,G220:M220)</f>
        <v>0</v>
      </c>
      <c r="O220" s="81">
        <f>IFERROR(N220/$N$18*100,"0.00")</f>
        <v>0</v>
      </c>
    </row>
    <row r="221" spans="1:15" ht="12.75" x14ac:dyDescent="0.2">
      <c r="A221" s="85">
        <v>2</v>
      </c>
      <c r="B221" s="74">
        <v>3</v>
      </c>
      <c r="C221" s="74">
        <v>6</v>
      </c>
      <c r="D221" s="74">
        <v>3</v>
      </c>
      <c r="E221" s="74" t="s">
        <v>38</v>
      </c>
      <c r="F221" s="75" t="s">
        <v>200</v>
      </c>
      <c r="G221" s="76"/>
      <c r="H221" s="76"/>
      <c r="I221" s="76"/>
      <c r="J221" s="76"/>
      <c r="K221" s="76"/>
      <c r="L221" s="76"/>
      <c r="M221" s="76"/>
      <c r="N221" s="77">
        <f t="shared" ref="N221:N222" si="143">SUBTOTAL(9,G221:M221)</f>
        <v>0</v>
      </c>
      <c r="O221" s="81">
        <f t="shared" ref="O221:O222" si="144">IFERROR(N221/$N$18*100,"0.00")</f>
        <v>0</v>
      </c>
    </row>
    <row r="222" spans="1:15" ht="12.75" x14ac:dyDescent="0.2">
      <c r="A222" s="85">
        <v>2</v>
      </c>
      <c r="B222" s="74">
        <v>3</v>
      </c>
      <c r="C222" s="74">
        <v>6</v>
      </c>
      <c r="D222" s="74">
        <v>3</v>
      </c>
      <c r="E222" s="74" t="s">
        <v>40</v>
      </c>
      <c r="F222" s="75" t="s">
        <v>201</v>
      </c>
      <c r="G222" s="76"/>
      <c r="H222" s="76"/>
      <c r="I222" s="76"/>
      <c r="J222" s="76"/>
      <c r="K222" s="76"/>
      <c r="L222" s="76"/>
      <c r="M222" s="76"/>
      <c r="N222" s="77">
        <f t="shared" si="143"/>
        <v>0</v>
      </c>
      <c r="O222" s="81">
        <f t="shared" si="144"/>
        <v>0</v>
      </c>
    </row>
    <row r="223" spans="1:15" ht="12.75" x14ac:dyDescent="0.2">
      <c r="A223" s="68">
        <v>2</v>
      </c>
      <c r="B223" s="69">
        <v>3</v>
      </c>
      <c r="C223" s="69">
        <v>6</v>
      </c>
      <c r="D223" s="69">
        <v>4</v>
      </c>
      <c r="E223" s="69"/>
      <c r="F223" s="84" t="s">
        <v>202</v>
      </c>
      <c r="G223" s="87">
        <f>+G224</f>
        <v>0</v>
      </c>
      <c r="H223" s="87">
        <f t="shared" ref="H223:O223" si="145">+H224</f>
        <v>0</v>
      </c>
      <c r="I223" s="87">
        <f t="shared" si="145"/>
        <v>0</v>
      </c>
      <c r="J223" s="87">
        <f t="shared" si="145"/>
        <v>0</v>
      </c>
      <c r="K223" s="87">
        <f t="shared" si="145"/>
        <v>0</v>
      </c>
      <c r="L223" s="87">
        <f t="shared" si="145"/>
        <v>0</v>
      </c>
      <c r="M223" s="87">
        <f t="shared" si="145"/>
        <v>0</v>
      </c>
      <c r="N223" s="87">
        <f t="shared" si="145"/>
        <v>0</v>
      </c>
      <c r="O223" s="72">
        <f t="shared" si="145"/>
        <v>0</v>
      </c>
    </row>
    <row r="224" spans="1:15" ht="12.75" x14ac:dyDescent="0.2">
      <c r="A224" s="85">
        <v>2</v>
      </c>
      <c r="B224" s="74">
        <v>3</v>
      </c>
      <c r="C224" s="74">
        <v>6</v>
      </c>
      <c r="D224" s="74">
        <v>4</v>
      </c>
      <c r="E224" s="74" t="s">
        <v>58</v>
      </c>
      <c r="F224" s="75" t="s">
        <v>203</v>
      </c>
      <c r="G224" s="76"/>
      <c r="H224" s="76"/>
      <c r="I224" s="76"/>
      <c r="J224" s="76"/>
      <c r="K224" s="76"/>
      <c r="L224" s="76"/>
      <c r="M224" s="76"/>
      <c r="N224" s="77">
        <f>SUBTOTAL(9,G224:M224)</f>
        <v>0</v>
      </c>
      <c r="O224" s="78">
        <f>IFERROR(N224/$N$18*100,"0.00")</f>
        <v>0</v>
      </c>
    </row>
    <row r="225" spans="1:15" ht="12.75" x14ac:dyDescent="0.2">
      <c r="A225" s="64">
        <v>2</v>
      </c>
      <c r="B225" s="65">
        <v>3</v>
      </c>
      <c r="C225" s="65">
        <v>7</v>
      </c>
      <c r="D225" s="65"/>
      <c r="E225" s="65"/>
      <c r="F225" s="66" t="s">
        <v>204</v>
      </c>
      <c r="G225" s="67">
        <f>+G226+G233</f>
        <v>0</v>
      </c>
      <c r="H225" s="67">
        <f t="shared" ref="H225:M225" si="146">+H226+H233</f>
        <v>0</v>
      </c>
      <c r="I225" s="67">
        <f t="shared" si="146"/>
        <v>0</v>
      </c>
      <c r="J225" s="67">
        <f t="shared" si="146"/>
        <v>330702.8</v>
      </c>
      <c r="K225" s="67">
        <f t="shared" si="146"/>
        <v>0</v>
      </c>
      <c r="L225" s="67">
        <f t="shared" si="146"/>
        <v>0</v>
      </c>
      <c r="M225" s="67">
        <f t="shared" si="146"/>
        <v>503412.9</v>
      </c>
      <c r="N225" s="67">
        <f>+N226+N233</f>
        <v>834115.7</v>
      </c>
      <c r="O225" s="67">
        <f t="shared" ref="O225" si="147">+O226+O233</f>
        <v>1.5905782530978301</v>
      </c>
    </row>
    <row r="226" spans="1:15" ht="12.75" x14ac:dyDescent="0.2">
      <c r="A226" s="68">
        <v>2</v>
      </c>
      <c r="B226" s="69">
        <v>3</v>
      </c>
      <c r="C226" s="69">
        <v>7</v>
      </c>
      <c r="D226" s="69">
        <v>1</v>
      </c>
      <c r="E226" s="69"/>
      <c r="F226" s="84" t="s">
        <v>205</v>
      </c>
      <c r="G226" s="87">
        <f>+G227+G228+G229+G230+G231+G232</f>
        <v>0</v>
      </c>
      <c r="H226" s="87">
        <f t="shared" ref="H226:O226" si="148">+H227+H228+H229+H230+H231+H232</f>
        <v>0</v>
      </c>
      <c r="I226" s="87">
        <f t="shared" si="148"/>
        <v>0</v>
      </c>
      <c r="J226" s="87">
        <f t="shared" si="148"/>
        <v>0</v>
      </c>
      <c r="K226" s="87">
        <f t="shared" si="148"/>
        <v>0</v>
      </c>
      <c r="L226" s="87">
        <f t="shared" si="148"/>
        <v>0</v>
      </c>
      <c r="M226" s="87">
        <f t="shared" si="148"/>
        <v>495570.52</v>
      </c>
      <c r="N226" s="87">
        <f t="shared" si="148"/>
        <v>495570.52</v>
      </c>
      <c r="O226" s="72">
        <f t="shared" si="148"/>
        <v>0.94500522168373446</v>
      </c>
    </row>
    <row r="227" spans="1:15" ht="12.75" x14ac:dyDescent="0.2">
      <c r="A227" s="85">
        <v>2</v>
      </c>
      <c r="B227" s="74">
        <v>3</v>
      </c>
      <c r="C227" s="74">
        <v>7</v>
      </c>
      <c r="D227" s="74">
        <v>1</v>
      </c>
      <c r="E227" s="74" t="s">
        <v>34</v>
      </c>
      <c r="F227" s="75" t="s">
        <v>206</v>
      </c>
      <c r="G227" s="76"/>
      <c r="H227" s="76"/>
      <c r="I227" s="76"/>
      <c r="J227" s="76"/>
      <c r="K227" s="76"/>
      <c r="L227" s="76"/>
      <c r="M227" s="76">
        <v>282200</v>
      </c>
      <c r="N227" s="77">
        <f>SUBTOTAL(9,G227:M227)</f>
        <v>282200</v>
      </c>
      <c r="O227" s="78">
        <f>IFERROR(N227/$N$18*100,"0.00")</f>
        <v>0.53812820334661926</v>
      </c>
    </row>
    <row r="228" spans="1:15" ht="12.75" x14ac:dyDescent="0.2">
      <c r="A228" s="85">
        <v>2</v>
      </c>
      <c r="B228" s="74">
        <v>3</v>
      </c>
      <c r="C228" s="74">
        <v>7</v>
      </c>
      <c r="D228" s="74">
        <v>1</v>
      </c>
      <c r="E228" s="74" t="s">
        <v>36</v>
      </c>
      <c r="F228" s="75" t="s">
        <v>207</v>
      </c>
      <c r="G228" s="76"/>
      <c r="H228" s="76"/>
      <c r="I228" s="76"/>
      <c r="J228" s="76"/>
      <c r="K228" s="76"/>
      <c r="L228" s="76"/>
      <c r="M228" s="76">
        <v>122504</v>
      </c>
      <c r="N228" s="77">
        <f t="shared" ref="N228:N236" si="149">SUBTOTAL(9,G228:M228)</f>
        <v>122504</v>
      </c>
      <c r="O228" s="78">
        <f t="shared" ref="O228:O237" si="150">IFERROR(N228/$N$18*100,"0.00")</f>
        <v>0.23360332183832122</v>
      </c>
    </row>
    <row r="229" spans="1:15" ht="12.75" x14ac:dyDescent="0.2">
      <c r="A229" s="85">
        <v>2</v>
      </c>
      <c r="B229" s="74">
        <v>3</v>
      </c>
      <c r="C229" s="74">
        <v>7</v>
      </c>
      <c r="D229" s="74">
        <v>1</v>
      </c>
      <c r="E229" s="74" t="s">
        <v>43</v>
      </c>
      <c r="F229" s="75" t="s">
        <v>208</v>
      </c>
      <c r="G229" s="76"/>
      <c r="H229" s="76"/>
      <c r="I229" s="76"/>
      <c r="J229" s="76"/>
      <c r="K229" s="76"/>
      <c r="L229" s="76"/>
      <c r="M229" s="76"/>
      <c r="N229" s="77">
        <f t="shared" si="149"/>
        <v>0</v>
      </c>
      <c r="O229" s="78">
        <f t="shared" si="150"/>
        <v>0</v>
      </c>
    </row>
    <row r="230" spans="1:15" ht="12.75" x14ac:dyDescent="0.2">
      <c r="A230" s="85">
        <v>2</v>
      </c>
      <c r="B230" s="74">
        <v>3</v>
      </c>
      <c r="C230" s="74">
        <v>7</v>
      </c>
      <c r="D230" s="74">
        <v>1</v>
      </c>
      <c r="E230" s="74" t="s">
        <v>58</v>
      </c>
      <c r="F230" s="75" t="s">
        <v>209</v>
      </c>
      <c r="G230" s="76"/>
      <c r="H230" s="76"/>
      <c r="I230" s="76"/>
      <c r="J230" s="76"/>
      <c r="K230" s="76"/>
      <c r="L230" s="76"/>
      <c r="M230" s="76">
        <v>90866.52</v>
      </c>
      <c r="N230" s="77">
        <f t="shared" si="149"/>
        <v>90866.52</v>
      </c>
      <c r="O230" s="78">
        <f t="shared" si="150"/>
        <v>0.17327369649879396</v>
      </c>
    </row>
    <row r="231" spans="1:15" ht="12.75" x14ac:dyDescent="0.2">
      <c r="A231" s="85">
        <v>2</v>
      </c>
      <c r="B231" s="74">
        <v>3</v>
      </c>
      <c r="C231" s="74">
        <v>7</v>
      </c>
      <c r="D231" s="74">
        <v>1</v>
      </c>
      <c r="E231" s="74" t="s">
        <v>38</v>
      </c>
      <c r="F231" s="75" t="s">
        <v>210</v>
      </c>
      <c r="G231" s="76"/>
      <c r="H231" s="76"/>
      <c r="I231" s="76"/>
      <c r="J231" s="76"/>
      <c r="K231" s="76"/>
      <c r="L231" s="76"/>
      <c r="M231" s="76"/>
      <c r="N231" s="77">
        <f t="shared" si="149"/>
        <v>0</v>
      </c>
      <c r="O231" s="78">
        <f t="shared" si="150"/>
        <v>0</v>
      </c>
    </row>
    <row r="232" spans="1:15" ht="12.75" x14ac:dyDescent="0.2">
      <c r="A232" s="85">
        <v>2</v>
      </c>
      <c r="B232" s="74">
        <v>3</v>
      </c>
      <c r="C232" s="74">
        <v>7</v>
      </c>
      <c r="D232" s="74">
        <v>1</v>
      </c>
      <c r="E232" s="74" t="s">
        <v>40</v>
      </c>
      <c r="F232" s="75" t="s">
        <v>211</v>
      </c>
      <c r="G232" s="76"/>
      <c r="H232" s="76"/>
      <c r="I232" s="76"/>
      <c r="J232" s="76"/>
      <c r="K232" s="76"/>
      <c r="L232" s="76"/>
      <c r="M232" s="76"/>
      <c r="N232" s="77">
        <f t="shared" si="149"/>
        <v>0</v>
      </c>
      <c r="O232" s="78">
        <f t="shared" si="150"/>
        <v>0</v>
      </c>
    </row>
    <row r="233" spans="1:15" ht="12.75" x14ac:dyDescent="0.2">
      <c r="A233" s="68">
        <v>2</v>
      </c>
      <c r="B233" s="69">
        <v>3</v>
      </c>
      <c r="C233" s="69">
        <v>7</v>
      </c>
      <c r="D233" s="69">
        <v>2</v>
      </c>
      <c r="E233" s="69"/>
      <c r="F233" s="84" t="s">
        <v>212</v>
      </c>
      <c r="G233" s="87">
        <f>+G234+G235+G236+G237</f>
        <v>0</v>
      </c>
      <c r="H233" s="87">
        <f t="shared" ref="H233:O233" si="151">+H234+H235+H236+H237</f>
        <v>0</v>
      </c>
      <c r="I233" s="87">
        <f t="shared" si="151"/>
        <v>0</v>
      </c>
      <c r="J233" s="87">
        <f t="shared" si="151"/>
        <v>330702.8</v>
      </c>
      <c r="K233" s="87">
        <f t="shared" si="151"/>
        <v>0</v>
      </c>
      <c r="L233" s="87">
        <f t="shared" si="151"/>
        <v>0</v>
      </c>
      <c r="M233" s="87">
        <f t="shared" si="151"/>
        <v>7842.38</v>
      </c>
      <c r="N233" s="87">
        <f t="shared" si="151"/>
        <v>338545.18</v>
      </c>
      <c r="O233" s="72">
        <f t="shared" si="151"/>
        <v>0.64557303141409572</v>
      </c>
    </row>
    <row r="234" spans="1:15" ht="12.75" x14ac:dyDescent="0.2">
      <c r="A234" s="73">
        <v>2</v>
      </c>
      <c r="B234" s="74">
        <v>3</v>
      </c>
      <c r="C234" s="74">
        <v>7</v>
      </c>
      <c r="D234" s="74">
        <v>2</v>
      </c>
      <c r="E234" s="74" t="s">
        <v>36</v>
      </c>
      <c r="F234" s="75" t="s">
        <v>213</v>
      </c>
      <c r="G234" s="76"/>
      <c r="H234" s="76"/>
      <c r="I234" s="76"/>
      <c r="J234" s="76"/>
      <c r="K234" s="76"/>
      <c r="L234" s="76"/>
      <c r="M234" s="76"/>
      <c r="N234" s="77">
        <f t="shared" si="149"/>
        <v>0</v>
      </c>
      <c r="O234" s="78">
        <f t="shared" si="150"/>
        <v>0</v>
      </c>
    </row>
    <row r="235" spans="1:15" ht="12.75" x14ac:dyDescent="0.2">
      <c r="A235" s="73">
        <v>2</v>
      </c>
      <c r="B235" s="74">
        <v>3</v>
      </c>
      <c r="C235" s="74">
        <v>7</v>
      </c>
      <c r="D235" s="74">
        <v>2</v>
      </c>
      <c r="E235" s="74" t="s">
        <v>43</v>
      </c>
      <c r="F235" s="75" t="s">
        <v>214</v>
      </c>
      <c r="G235" s="76"/>
      <c r="H235" s="76"/>
      <c r="I235" s="76"/>
      <c r="J235" s="76">
        <v>330702.8</v>
      </c>
      <c r="K235" s="76"/>
      <c r="L235" s="76"/>
      <c r="M235" s="76"/>
      <c r="N235" s="77">
        <f t="shared" si="149"/>
        <v>330702.8</v>
      </c>
      <c r="O235" s="78">
        <f t="shared" si="150"/>
        <v>0.63061836855314091</v>
      </c>
    </row>
    <row r="236" spans="1:15" ht="12.75" x14ac:dyDescent="0.2">
      <c r="A236" s="73">
        <v>2</v>
      </c>
      <c r="B236" s="74">
        <v>3</v>
      </c>
      <c r="C236" s="74">
        <v>7</v>
      </c>
      <c r="D236" s="74">
        <v>2</v>
      </c>
      <c r="E236" s="74" t="s">
        <v>38</v>
      </c>
      <c r="F236" s="75" t="s">
        <v>215</v>
      </c>
      <c r="G236" s="76"/>
      <c r="H236" s="76"/>
      <c r="I236" s="76"/>
      <c r="J236" s="76"/>
      <c r="K236" s="76"/>
      <c r="L236" s="76"/>
      <c r="M236" s="76"/>
      <c r="N236" s="77">
        <f t="shared" si="149"/>
        <v>0</v>
      </c>
      <c r="O236" s="78">
        <f t="shared" si="150"/>
        <v>0</v>
      </c>
    </row>
    <row r="237" spans="1:15" ht="12.75" x14ac:dyDescent="0.2">
      <c r="A237" s="94">
        <v>2</v>
      </c>
      <c r="B237" s="95">
        <v>3</v>
      </c>
      <c r="C237" s="95">
        <v>7</v>
      </c>
      <c r="D237" s="95">
        <v>2</v>
      </c>
      <c r="E237" s="95" t="s">
        <v>40</v>
      </c>
      <c r="F237" s="79" t="s">
        <v>216</v>
      </c>
      <c r="G237" s="76"/>
      <c r="H237" s="76"/>
      <c r="I237" s="76"/>
      <c r="J237" s="76"/>
      <c r="K237" s="76"/>
      <c r="L237" s="76"/>
      <c r="M237" s="76">
        <v>7842.38</v>
      </c>
      <c r="N237" s="77">
        <f>SUBTOTAL(9,G237:M237)</f>
        <v>7842.38</v>
      </c>
      <c r="O237" s="78">
        <f t="shared" si="150"/>
        <v>1.4954662860954855E-2</v>
      </c>
    </row>
    <row r="238" spans="1:15" ht="12.75" x14ac:dyDescent="0.2">
      <c r="A238" s="64">
        <v>2</v>
      </c>
      <c r="B238" s="65">
        <v>3</v>
      </c>
      <c r="C238" s="65">
        <v>9</v>
      </c>
      <c r="D238" s="65"/>
      <c r="E238" s="65"/>
      <c r="F238" s="66" t="s">
        <v>217</v>
      </c>
      <c r="G238" s="67">
        <f>+G239+G242+G245+G247+G249+G251+G253</f>
        <v>0</v>
      </c>
      <c r="H238" s="67">
        <f t="shared" ref="H238:M238" si="152">+H239+H242+H245+H247+H249+H251+H253</f>
        <v>155405</v>
      </c>
      <c r="I238" s="67">
        <f t="shared" si="152"/>
        <v>0</v>
      </c>
      <c r="J238" s="67">
        <f t="shared" si="152"/>
        <v>0</v>
      </c>
      <c r="K238" s="67">
        <f t="shared" si="152"/>
        <v>0</v>
      </c>
      <c r="L238" s="67">
        <f t="shared" si="152"/>
        <v>0</v>
      </c>
      <c r="M238" s="67">
        <f t="shared" si="152"/>
        <v>388181.2</v>
      </c>
      <c r="N238" s="67">
        <f>+N239+N242+N245+N247+N249+N251+N253</f>
        <v>543586.19999999995</v>
      </c>
      <c r="O238" s="67">
        <f t="shared" ref="O238" si="153">+O239+O242+O245+O247+O249+O251+O253</f>
        <v>1.0365664959958045</v>
      </c>
    </row>
    <row r="239" spans="1:15" ht="12.75" x14ac:dyDescent="0.2">
      <c r="A239" s="68">
        <v>2</v>
      </c>
      <c r="B239" s="69">
        <v>3</v>
      </c>
      <c r="C239" s="69">
        <v>9</v>
      </c>
      <c r="D239" s="69">
        <v>1</v>
      </c>
      <c r="E239" s="69"/>
      <c r="F239" s="84" t="s">
        <v>218</v>
      </c>
      <c r="G239" s="87">
        <f>+G240+G241</f>
        <v>0</v>
      </c>
      <c r="H239" s="87">
        <f t="shared" ref="H239:M239" si="154">+H240+H241</f>
        <v>155405</v>
      </c>
      <c r="I239" s="87">
        <f t="shared" si="154"/>
        <v>0</v>
      </c>
      <c r="J239" s="87">
        <f t="shared" si="154"/>
        <v>0</v>
      </c>
      <c r="K239" s="87">
        <f t="shared" si="154"/>
        <v>0</v>
      </c>
      <c r="L239" s="87">
        <f t="shared" si="154"/>
        <v>0</v>
      </c>
      <c r="M239" s="87">
        <f t="shared" si="154"/>
        <v>155405</v>
      </c>
      <c r="N239" s="87">
        <f>+N240+N241</f>
        <v>310810</v>
      </c>
      <c r="O239" s="72">
        <f t="shared" ref="O239" si="155">+O240+O241</f>
        <v>0.59268471609554474</v>
      </c>
    </row>
    <row r="240" spans="1:15" ht="12.75" x14ac:dyDescent="0.2">
      <c r="A240" s="85">
        <v>2</v>
      </c>
      <c r="B240" s="74">
        <v>3</v>
      </c>
      <c r="C240" s="74">
        <v>9</v>
      </c>
      <c r="D240" s="74">
        <v>1</v>
      </c>
      <c r="E240" s="74" t="s">
        <v>34</v>
      </c>
      <c r="F240" s="75" t="s">
        <v>219</v>
      </c>
      <c r="G240" s="76"/>
      <c r="H240" s="76">
        <v>155405</v>
      </c>
      <c r="I240" s="76"/>
      <c r="J240" s="76"/>
      <c r="K240" s="76"/>
      <c r="L240" s="76"/>
      <c r="M240" s="76">
        <v>155405</v>
      </c>
      <c r="N240" s="77">
        <f>SUBTOTAL(9,G240:M240)</f>
        <v>310810</v>
      </c>
      <c r="O240" s="78">
        <f t="shared" ref="O240:O244" si="156">IFERROR(N240/$N$18*100,"0.00")</f>
        <v>0.59268471609554474</v>
      </c>
    </row>
    <row r="241" spans="1:15" ht="12.75" x14ac:dyDescent="0.2">
      <c r="A241" s="85">
        <v>2</v>
      </c>
      <c r="B241" s="74">
        <v>3</v>
      </c>
      <c r="C241" s="74">
        <v>9</v>
      </c>
      <c r="D241" s="74">
        <v>1</v>
      </c>
      <c r="E241" s="74" t="s">
        <v>36</v>
      </c>
      <c r="F241" s="75" t="s">
        <v>220</v>
      </c>
      <c r="G241" s="76"/>
      <c r="H241" s="76"/>
      <c r="I241" s="76"/>
      <c r="J241" s="76"/>
      <c r="K241" s="76"/>
      <c r="L241" s="76"/>
      <c r="M241" s="76"/>
      <c r="N241" s="77">
        <f>SUBTOTAL(9,G241:M241)</f>
        <v>0</v>
      </c>
      <c r="O241" s="78">
        <f t="shared" si="156"/>
        <v>0</v>
      </c>
    </row>
    <row r="242" spans="1:15" ht="12.75" x14ac:dyDescent="0.2">
      <c r="A242" s="68">
        <v>2</v>
      </c>
      <c r="B242" s="69">
        <v>3</v>
      </c>
      <c r="C242" s="69">
        <v>9</v>
      </c>
      <c r="D242" s="69">
        <v>2</v>
      </c>
      <c r="E242" s="69"/>
      <c r="F242" s="84" t="s">
        <v>221</v>
      </c>
      <c r="G242" s="87">
        <f>+G243+G244</f>
        <v>0</v>
      </c>
      <c r="H242" s="87">
        <f t="shared" ref="H242:M242" si="157">+H243+H244</f>
        <v>0</v>
      </c>
      <c r="I242" s="87">
        <f t="shared" si="157"/>
        <v>0</v>
      </c>
      <c r="J242" s="87">
        <f t="shared" si="157"/>
        <v>0</v>
      </c>
      <c r="K242" s="87">
        <f t="shared" si="157"/>
        <v>0</v>
      </c>
      <c r="L242" s="87">
        <f t="shared" si="157"/>
        <v>0</v>
      </c>
      <c r="M242" s="87">
        <f t="shared" si="157"/>
        <v>204776.2</v>
      </c>
      <c r="N242" s="87">
        <f>+N243+N244</f>
        <v>204776.2</v>
      </c>
      <c r="O242" s="72">
        <f t="shared" ref="O242" si="158">+O243+O244</f>
        <v>0.39048847836338763</v>
      </c>
    </row>
    <row r="243" spans="1:15" ht="12.75" x14ac:dyDescent="0.2">
      <c r="A243" s="85">
        <v>2</v>
      </c>
      <c r="B243" s="74">
        <v>3</v>
      </c>
      <c r="C243" s="74">
        <v>9</v>
      </c>
      <c r="D243" s="74">
        <v>2</v>
      </c>
      <c r="E243" s="74" t="s">
        <v>34</v>
      </c>
      <c r="F243" s="75" t="s">
        <v>222</v>
      </c>
      <c r="G243" s="76"/>
      <c r="H243" s="76"/>
      <c r="I243" s="76"/>
      <c r="J243" s="76"/>
      <c r="K243" s="76"/>
      <c r="L243" s="76"/>
      <c r="M243" s="76">
        <v>204776.2</v>
      </c>
      <c r="N243" s="77">
        <f>SUBTOTAL(9,G243:M243)</f>
        <v>204776.2</v>
      </c>
      <c r="O243" s="78">
        <f t="shared" si="156"/>
        <v>0.39048847836338763</v>
      </c>
    </row>
    <row r="244" spans="1:15" ht="12.75" x14ac:dyDescent="0.2">
      <c r="A244" s="85">
        <v>2</v>
      </c>
      <c r="B244" s="74">
        <v>3</v>
      </c>
      <c r="C244" s="74">
        <v>9</v>
      </c>
      <c r="D244" s="74">
        <v>2</v>
      </c>
      <c r="E244" s="74" t="s">
        <v>36</v>
      </c>
      <c r="F244" s="75" t="s">
        <v>223</v>
      </c>
      <c r="G244" s="76"/>
      <c r="H244" s="76"/>
      <c r="I244" s="76"/>
      <c r="J244" s="76"/>
      <c r="K244" s="76"/>
      <c r="L244" s="76"/>
      <c r="M244" s="76"/>
      <c r="N244" s="77">
        <f>SUBTOTAL(9,G244:M244)</f>
        <v>0</v>
      </c>
      <c r="O244" s="78">
        <f t="shared" si="156"/>
        <v>0</v>
      </c>
    </row>
    <row r="245" spans="1:15" ht="12.75" x14ac:dyDescent="0.2">
      <c r="A245" s="68">
        <v>2</v>
      </c>
      <c r="B245" s="69">
        <v>3</v>
      </c>
      <c r="C245" s="69">
        <v>9</v>
      </c>
      <c r="D245" s="69">
        <v>3</v>
      </c>
      <c r="E245" s="69"/>
      <c r="F245" s="84" t="s">
        <v>224</v>
      </c>
      <c r="G245" s="87">
        <f>+G246</f>
        <v>0</v>
      </c>
      <c r="H245" s="87">
        <f t="shared" ref="H245:M245" si="159">+H246</f>
        <v>0</v>
      </c>
      <c r="I245" s="87">
        <f t="shared" si="159"/>
        <v>0</v>
      </c>
      <c r="J245" s="87">
        <f t="shared" si="159"/>
        <v>0</v>
      </c>
      <c r="K245" s="87">
        <f t="shared" si="159"/>
        <v>0</v>
      </c>
      <c r="L245" s="87">
        <f t="shared" si="159"/>
        <v>0</v>
      </c>
      <c r="M245" s="87">
        <f t="shared" si="159"/>
        <v>0</v>
      </c>
      <c r="N245" s="87">
        <f>+N246</f>
        <v>0</v>
      </c>
      <c r="O245" s="72">
        <f t="shared" ref="O245" si="160">+O246</f>
        <v>0</v>
      </c>
    </row>
    <row r="246" spans="1:15" ht="12.75" x14ac:dyDescent="0.2">
      <c r="A246" s="85">
        <v>2</v>
      </c>
      <c r="B246" s="74">
        <v>3</v>
      </c>
      <c r="C246" s="74">
        <v>9</v>
      </c>
      <c r="D246" s="74">
        <v>3</v>
      </c>
      <c r="E246" s="74" t="s">
        <v>34</v>
      </c>
      <c r="F246" s="75" t="s">
        <v>224</v>
      </c>
      <c r="G246" s="76"/>
      <c r="H246" s="76"/>
      <c r="I246" s="76"/>
      <c r="J246" s="76"/>
      <c r="K246" s="76"/>
      <c r="L246" s="76"/>
      <c r="M246" s="76"/>
      <c r="N246" s="77">
        <f>SUBTOTAL(9,G246:M246)</f>
        <v>0</v>
      </c>
      <c r="O246" s="78">
        <f>IFERROR(N246/$N$18*100,"0.00")</f>
        <v>0</v>
      </c>
    </row>
    <row r="247" spans="1:15" ht="12.75" x14ac:dyDescent="0.2">
      <c r="A247" s="68">
        <v>2</v>
      </c>
      <c r="B247" s="69">
        <v>3</v>
      </c>
      <c r="C247" s="69">
        <v>9</v>
      </c>
      <c r="D247" s="69">
        <v>5</v>
      </c>
      <c r="E247" s="69"/>
      <c r="F247" s="84" t="s">
        <v>225</v>
      </c>
      <c r="G247" s="87">
        <f>+G248</f>
        <v>0</v>
      </c>
      <c r="H247" s="87">
        <f t="shared" ref="H247:M247" si="161">+H248</f>
        <v>0</v>
      </c>
      <c r="I247" s="87">
        <f t="shared" si="161"/>
        <v>0</v>
      </c>
      <c r="J247" s="87">
        <f t="shared" si="161"/>
        <v>0</v>
      </c>
      <c r="K247" s="87">
        <f t="shared" si="161"/>
        <v>0</v>
      </c>
      <c r="L247" s="87">
        <f t="shared" si="161"/>
        <v>0</v>
      </c>
      <c r="M247" s="87">
        <f t="shared" si="161"/>
        <v>0</v>
      </c>
      <c r="N247" s="87">
        <f>+N248</f>
        <v>0</v>
      </c>
      <c r="O247" s="72">
        <f t="shared" ref="O247" si="162">+O248</f>
        <v>0</v>
      </c>
    </row>
    <row r="248" spans="1:15" ht="12.75" x14ac:dyDescent="0.2">
      <c r="A248" s="85">
        <v>2</v>
      </c>
      <c r="B248" s="74">
        <v>3</v>
      </c>
      <c r="C248" s="74">
        <v>9</v>
      </c>
      <c r="D248" s="74">
        <v>5</v>
      </c>
      <c r="E248" s="74" t="s">
        <v>34</v>
      </c>
      <c r="F248" s="75" t="s">
        <v>225</v>
      </c>
      <c r="G248" s="76"/>
      <c r="H248" s="76"/>
      <c r="I248" s="76"/>
      <c r="J248" s="76"/>
      <c r="K248" s="76"/>
      <c r="L248" s="76"/>
      <c r="M248" s="76"/>
      <c r="N248" s="77">
        <f>SUBTOTAL(9,G248:M248)</f>
        <v>0</v>
      </c>
      <c r="O248" s="78">
        <f>IFERROR(N248/$N$18*100,"0.00")</f>
        <v>0</v>
      </c>
    </row>
    <row r="249" spans="1:15" ht="12.75" x14ac:dyDescent="0.2">
      <c r="A249" s="68">
        <v>2</v>
      </c>
      <c r="B249" s="69">
        <v>3</v>
      </c>
      <c r="C249" s="69">
        <v>9</v>
      </c>
      <c r="D249" s="69">
        <v>6</v>
      </c>
      <c r="E249" s="69"/>
      <c r="F249" s="84" t="s">
        <v>226</v>
      </c>
      <c r="G249" s="87">
        <f>+G250</f>
        <v>0</v>
      </c>
      <c r="H249" s="87">
        <f t="shared" ref="H249:M249" si="163">+H250</f>
        <v>0</v>
      </c>
      <c r="I249" s="87">
        <f t="shared" si="163"/>
        <v>0</v>
      </c>
      <c r="J249" s="87">
        <f t="shared" si="163"/>
        <v>0</v>
      </c>
      <c r="K249" s="87">
        <f t="shared" si="163"/>
        <v>0</v>
      </c>
      <c r="L249" s="87">
        <f t="shared" si="163"/>
        <v>0</v>
      </c>
      <c r="M249" s="87">
        <f t="shared" si="163"/>
        <v>0</v>
      </c>
      <c r="N249" s="87">
        <f>+N250</f>
        <v>0</v>
      </c>
      <c r="O249" s="72">
        <f t="shared" ref="O249" si="164">+O250</f>
        <v>0</v>
      </c>
    </row>
    <row r="250" spans="1:15" ht="12.75" x14ac:dyDescent="0.2">
      <c r="A250" s="85">
        <v>2</v>
      </c>
      <c r="B250" s="74">
        <v>3</v>
      </c>
      <c r="C250" s="74">
        <v>9</v>
      </c>
      <c r="D250" s="74">
        <v>6</v>
      </c>
      <c r="E250" s="74" t="s">
        <v>34</v>
      </c>
      <c r="F250" s="75" t="s">
        <v>226</v>
      </c>
      <c r="G250" s="76"/>
      <c r="H250" s="76"/>
      <c r="I250" s="76"/>
      <c r="J250" s="76"/>
      <c r="K250" s="76"/>
      <c r="L250" s="76"/>
      <c r="M250" s="76"/>
      <c r="N250" s="77">
        <f>SUBTOTAL(9,G250:M250)</f>
        <v>0</v>
      </c>
      <c r="O250" s="78">
        <f>IFERROR(N250/$N$18*100,"0.00")</f>
        <v>0</v>
      </c>
    </row>
    <row r="251" spans="1:15" ht="12.75" x14ac:dyDescent="0.2">
      <c r="A251" s="68">
        <v>2</v>
      </c>
      <c r="B251" s="69">
        <v>3</v>
      </c>
      <c r="C251" s="69">
        <v>9</v>
      </c>
      <c r="D251" s="69">
        <v>8</v>
      </c>
      <c r="E251" s="69"/>
      <c r="F251" s="84" t="s">
        <v>227</v>
      </c>
      <c r="G251" s="87">
        <f>+G252</f>
        <v>0</v>
      </c>
      <c r="H251" s="87">
        <f t="shared" ref="H251:M251" si="165">+H252</f>
        <v>0</v>
      </c>
      <c r="I251" s="87">
        <f t="shared" si="165"/>
        <v>0</v>
      </c>
      <c r="J251" s="87">
        <f t="shared" si="165"/>
        <v>0</v>
      </c>
      <c r="K251" s="87">
        <f t="shared" si="165"/>
        <v>0</v>
      </c>
      <c r="L251" s="87">
        <f t="shared" si="165"/>
        <v>0</v>
      </c>
      <c r="M251" s="87">
        <f t="shared" si="165"/>
        <v>28000</v>
      </c>
      <c r="N251" s="87">
        <f>+N252</f>
        <v>28000</v>
      </c>
      <c r="O251" s="72">
        <f t="shared" ref="O251" si="166">+O252</f>
        <v>5.3393301536872211E-2</v>
      </c>
    </row>
    <row r="252" spans="1:15" ht="12.75" x14ac:dyDescent="0.2">
      <c r="A252" s="85">
        <v>2</v>
      </c>
      <c r="B252" s="74">
        <v>3</v>
      </c>
      <c r="C252" s="74">
        <v>9</v>
      </c>
      <c r="D252" s="74">
        <v>8</v>
      </c>
      <c r="E252" s="74" t="s">
        <v>34</v>
      </c>
      <c r="F252" s="75" t="s">
        <v>227</v>
      </c>
      <c r="G252" s="76"/>
      <c r="H252" s="76"/>
      <c r="I252" s="76"/>
      <c r="J252" s="76"/>
      <c r="K252" s="76"/>
      <c r="L252" s="76"/>
      <c r="M252" s="76">
        <v>28000</v>
      </c>
      <c r="N252" s="77">
        <f>SUBTOTAL(9,G252:M252)</f>
        <v>28000</v>
      </c>
      <c r="O252" s="78">
        <f>IFERROR(N252/$N$18*100,"0.00")</f>
        <v>5.3393301536872211E-2</v>
      </c>
    </row>
    <row r="253" spans="1:15" ht="12.75" x14ac:dyDescent="0.2">
      <c r="A253" s="68">
        <v>2</v>
      </c>
      <c r="B253" s="69">
        <v>3</v>
      </c>
      <c r="C253" s="69">
        <v>9</v>
      </c>
      <c r="D253" s="69">
        <v>9</v>
      </c>
      <c r="E253" s="69"/>
      <c r="F253" s="84" t="s">
        <v>228</v>
      </c>
      <c r="G253" s="87">
        <f>+G254</f>
        <v>0</v>
      </c>
      <c r="H253" s="87">
        <f t="shared" ref="H253:M253" si="167">+H254</f>
        <v>0</v>
      </c>
      <c r="I253" s="87">
        <f t="shared" si="167"/>
        <v>0</v>
      </c>
      <c r="J253" s="87">
        <f t="shared" si="167"/>
        <v>0</v>
      </c>
      <c r="K253" s="87">
        <f t="shared" si="167"/>
        <v>0</v>
      </c>
      <c r="L253" s="87">
        <f t="shared" si="167"/>
        <v>0</v>
      </c>
      <c r="M253" s="87">
        <f t="shared" si="167"/>
        <v>0</v>
      </c>
      <c r="N253" s="87">
        <f>+N254</f>
        <v>0</v>
      </c>
      <c r="O253" s="72">
        <f t="shared" ref="O253" si="168">+O254</f>
        <v>0</v>
      </c>
    </row>
    <row r="254" spans="1:15" ht="12.75" x14ac:dyDescent="0.2">
      <c r="A254" s="85">
        <v>2</v>
      </c>
      <c r="B254" s="74">
        <v>3</v>
      </c>
      <c r="C254" s="74">
        <v>9</v>
      </c>
      <c r="D254" s="74">
        <v>9</v>
      </c>
      <c r="E254" s="74" t="s">
        <v>34</v>
      </c>
      <c r="F254" s="75" t="s">
        <v>228</v>
      </c>
      <c r="G254" s="76"/>
      <c r="H254" s="76"/>
      <c r="I254" s="76"/>
      <c r="J254" s="76"/>
      <c r="K254" s="76"/>
      <c r="L254" s="76"/>
      <c r="M254" s="76"/>
      <c r="N254" s="77">
        <f>SUBTOTAL(9,G254:M254)</f>
        <v>0</v>
      </c>
      <c r="O254" s="78">
        <f>IFERROR(N254/$N$18*100,"0.00")</f>
        <v>0</v>
      </c>
    </row>
    <row r="255" spans="1:15" ht="12.75" x14ac:dyDescent="0.2">
      <c r="A255" s="59">
        <v>2</v>
      </c>
      <c r="B255" s="60">
        <v>4</v>
      </c>
      <c r="C255" s="61"/>
      <c r="D255" s="61"/>
      <c r="E255" s="61"/>
      <c r="F255" s="62" t="s">
        <v>229</v>
      </c>
      <c r="G255" s="63">
        <f>+G256+G264+G267</f>
        <v>0</v>
      </c>
      <c r="H255" s="63">
        <f t="shared" ref="H255:O255" si="169">+H256+H264+H267</f>
        <v>0</v>
      </c>
      <c r="I255" s="63">
        <f t="shared" si="169"/>
        <v>0</v>
      </c>
      <c r="J255" s="63">
        <f t="shared" si="169"/>
        <v>0</v>
      </c>
      <c r="K255" s="63">
        <f t="shared" si="169"/>
        <v>0</v>
      </c>
      <c r="L255" s="63">
        <f t="shared" si="169"/>
        <v>0</v>
      </c>
      <c r="M255" s="63">
        <f>+M256+M264+M267</f>
        <v>0</v>
      </c>
      <c r="N255" s="63">
        <f t="shared" si="169"/>
        <v>0</v>
      </c>
      <c r="O255" s="63">
        <f t="shared" si="169"/>
        <v>0</v>
      </c>
    </row>
    <row r="256" spans="1:15" ht="12.75" x14ac:dyDescent="0.2">
      <c r="A256" s="64">
        <v>2</v>
      </c>
      <c r="B256" s="65">
        <v>4</v>
      </c>
      <c r="C256" s="65">
        <v>1</v>
      </c>
      <c r="D256" s="65"/>
      <c r="E256" s="65"/>
      <c r="F256" s="66" t="s">
        <v>230</v>
      </c>
      <c r="G256" s="67">
        <f>+G257+G260+G262</f>
        <v>0</v>
      </c>
      <c r="H256" s="67">
        <f t="shared" ref="H256:O256" si="170">+H257+H260+H262</f>
        <v>0</v>
      </c>
      <c r="I256" s="67">
        <f t="shared" si="170"/>
        <v>0</v>
      </c>
      <c r="J256" s="67">
        <f t="shared" si="170"/>
        <v>0</v>
      </c>
      <c r="K256" s="67">
        <f t="shared" si="170"/>
        <v>0</v>
      </c>
      <c r="L256" s="67">
        <f t="shared" si="170"/>
        <v>0</v>
      </c>
      <c r="M256" s="67">
        <f t="shared" si="170"/>
        <v>0</v>
      </c>
      <c r="N256" s="67">
        <f t="shared" si="170"/>
        <v>0</v>
      </c>
      <c r="O256" s="67">
        <f t="shared" si="170"/>
        <v>0</v>
      </c>
    </row>
    <row r="257" spans="1:15" ht="12.75" x14ac:dyDescent="0.2">
      <c r="A257" s="68">
        <v>2</v>
      </c>
      <c r="B257" s="69">
        <v>4</v>
      </c>
      <c r="C257" s="69">
        <v>1</v>
      </c>
      <c r="D257" s="69">
        <v>2</v>
      </c>
      <c r="E257" s="69"/>
      <c r="F257" s="84" t="s">
        <v>231</v>
      </c>
      <c r="G257" s="87">
        <f>+G258+G259</f>
        <v>0</v>
      </c>
      <c r="H257" s="87">
        <f t="shared" ref="H257:O257" si="171">+H258+H259</f>
        <v>0</v>
      </c>
      <c r="I257" s="87">
        <f t="shared" si="171"/>
        <v>0</v>
      </c>
      <c r="J257" s="87">
        <f t="shared" si="171"/>
        <v>0</v>
      </c>
      <c r="K257" s="87">
        <f t="shared" si="171"/>
        <v>0</v>
      </c>
      <c r="L257" s="87">
        <f t="shared" si="171"/>
        <v>0</v>
      </c>
      <c r="M257" s="87">
        <f t="shared" si="171"/>
        <v>0</v>
      </c>
      <c r="N257" s="87">
        <f t="shared" si="171"/>
        <v>0</v>
      </c>
      <c r="O257" s="72">
        <f t="shared" si="171"/>
        <v>0</v>
      </c>
    </row>
    <row r="258" spans="1:15" ht="12.75" x14ac:dyDescent="0.2">
      <c r="A258" s="85">
        <v>2</v>
      </c>
      <c r="B258" s="74">
        <v>4</v>
      </c>
      <c r="C258" s="74">
        <v>1</v>
      </c>
      <c r="D258" s="74">
        <v>2</v>
      </c>
      <c r="E258" s="74" t="s">
        <v>34</v>
      </c>
      <c r="F258" s="83" t="s">
        <v>232</v>
      </c>
      <c r="G258" s="76"/>
      <c r="H258" s="76"/>
      <c r="I258" s="76"/>
      <c r="J258" s="76"/>
      <c r="K258" s="76"/>
      <c r="L258" s="76"/>
      <c r="M258" s="76"/>
      <c r="N258" s="77">
        <f>SUBTOTAL(9,G258:M258)</f>
        <v>0</v>
      </c>
      <c r="O258" s="78">
        <f>IFERROR(N258/$N$18*100,"0.00")</f>
        <v>0</v>
      </c>
    </row>
    <row r="259" spans="1:15" ht="12.75" x14ac:dyDescent="0.2">
      <c r="A259" s="85">
        <v>2</v>
      </c>
      <c r="B259" s="74">
        <v>4</v>
      </c>
      <c r="C259" s="74">
        <v>1</v>
      </c>
      <c r="D259" s="74">
        <v>2</v>
      </c>
      <c r="E259" s="74" t="s">
        <v>36</v>
      </c>
      <c r="F259" s="83" t="s">
        <v>233</v>
      </c>
      <c r="G259" s="76"/>
      <c r="H259" s="76"/>
      <c r="I259" s="76"/>
      <c r="J259" s="76"/>
      <c r="K259" s="76"/>
      <c r="L259" s="76"/>
      <c r="M259" s="76"/>
      <c r="N259" s="77">
        <f>SUBTOTAL(9,G259:M259)</f>
        <v>0</v>
      </c>
      <c r="O259" s="78">
        <f t="shared" ref="O259:O263" si="172">IFERROR(N259/$N$18*100,"0.00")</f>
        <v>0</v>
      </c>
    </row>
    <row r="260" spans="1:15" ht="12.75" x14ac:dyDescent="0.2">
      <c r="A260" s="89">
        <v>2</v>
      </c>
      <c r="B260" s="69">
        <v>4</v>
      </c>
      <c r="C260" s="69">
        <v>1</v>
      </c>
      <c r="D260" s="69">
        <v>5</v>
      </c>
      <c r="E260" s="69"/>
      <c r="F260" s="96" t="s">
        <v>234</v>
      </c>
      <c r="G260" s="71">
        <f>+G261</f>
        <v>0</v>
      </c>
      <c r="H260" s="71">
        <f t="shared" ref="H260:O265" si="173">+H261</f>
        <v>0</v>
      </c>
      <c r="I260" s="71">
        <f t="shared" si="173"/>
        <v>0</v>
      </c>
      <c r="J260" s="71">
        <f t="shared" si="173"/>
        <v>0</v>
      </c>
      <c r="K260" s="71">
        <f t="shared" si="173"/>
        <v>0</v>
      </c>
      <c r="L260" s="71">
        <f t="shared" si="173"/>
        <v>0</v>
      </c>
      <c r="M260" s="71">
        <f t="shared" si="173"/>
        <v>0</v>
      </c>
      <c r="N260" s="71">
        <f t="shared" si="173"/>
        <v>0</v>
      </c>
      <c r="O260" s="72">
        <f t="shared" si="173"/>
        <v>0</v>
      </c>
    </row>
    <row r="261" spans="1:15" ht="12.75" x14ac:dyDescent="0.2">
      <c r="A261" s="85">
        <v>2</v>
      </c>
      <c r="B261" s="74">
        <v>4</v>
      </c>
      <c r="C261" s="74">
        <v>1</v>
      </c>
      <c r="D261" s="74">
        <v>5</v>
      </c>
      <c r="E261" s="74" t="s">
        <v>34</v>
      </c>
      <c r="F261" s="83" t="s">
        <v>234</v>
      </c>
      <c r="G261" s="97"/>
      <c r="H261" s="97"/>
      <c r="I261" s="97"/>
      <c r="J261" s="97"/>
      <c r="K261" s="97"/>
      <c r="L261" s="97"/>
      <c r="M261" s="97"/>
      <c r="N261" s="80">
        <f>SUBTOTAL(9,G261:M261)</f>
        <v>0</v>
      </c>
      <c r="O261" s="78">
        <f t="shared" si="172"/>
        <v>0</v>
      </c>
    </row>
    <row r="262" spans="1:15" ht="12.75" x14ac:dyDescent="0.2">
      <c r="A262" s="68">
        <v>2</v>
      </c>
      <c r="B262" s="69">
        <v>4</v>
      </c>
      <c r="C262" s="69">
        <v>1</v>
      </c>
      <c r="D262" s="69">
        <v>6</v>
      </c>
      <c r="E262" s="74"/>
      <c r="F262" s="96" t="s">
        <v>235</v>
      </c>
      <c r="G262" s="87">
        <f>+G263</f>
        <v>0</v>
      </c>
      <c r="H262" s="87">
        <f t="shared" ref="H262:M262" si="174">+H263</f>
        <v>0</v>
      </c>
      <c r="I262" s="87">
        <f t="shared" si="174"/>
        <v>0</v>
      </c>
      <c r="J262" s="87">
        <f t="shared" si="174"/>
        <v>0</v>
      </c>
      <c r="K262" s="87">
        <f t="shared" si="174"/>
        <v>0</v>
      </c>
      <c r="L262" s="87">
        <f t="shared" si="174"/>
        <v>0</v>
      </c>
      <c r="M262" s="87">
        <f t="shared" si="174"/>
        <v>0</v>
      </c>
      <c r="N262" s="87">
        <f t="shared" si="173"/>
        <v>0</v>
      </c>
      <c r="O262" s="72">
        <f t="shared" si="173"/>
        <v>0</v>
      </c>
    </row>
    <row r="263" spans="1:15" ht="12.75" x14ac:dyDescent="0.2">
      <c r="A263" s="85">
        <v>2</v>
      </c>
      <c r="B263" s="74">
        <v>4</v>
      </c>
      <c r="C263" s="74">
        <v>1</v>
      </c>
      <c r="D263" s="74">
        <v>6</v>
      </c>
      <c r="E263" s="74" t="s">
        <v>34</v>
      </c>
      <c r="F263" s="83" t="s">
        <v>236</v>
      </c>
      <c r="G263" s="76"/>
      <c r="H263" s="76"/>
      <c r="I263" s="76"/>
      <c r="J263" s="76"/>
      <c r="K263" s="76"/>
      <c r="L263" s="76"/>
      <c r="M263" s="76"/>
      <c r="N263" s="77">
        <f>SUBTOTAL(9,G263:M263)</f>
        <v>0</v>
      </c>
      <c r="O263" s="78">
        <f t="shared" si="172"/>
        <v>0</v>
      </c>
    </row>
    <row r="264" spans="1:15" ht="12.75" x14ac:dyDescent="0.2">
      <c r="A264" s="64">
        <v>2</v>
      </c>
      <c r="B264" s="65">
        <v>4</v>
      </c>
      <c r="C264" s="65">
        <v>4</v>
      </c>
      <c r="D264" s="65"/>
      <c r="E264" s="65"/>
      <c r="F264" s="66" t="s">
        <v>237</v>
      </c>
      <c r="G264" s="67">
        <f>+G265</f>
        <v>0</v>
      </c>
      <c r="H264" s="67">
        <f t="shared" ref="H264:M265" si="175">+H265</f>
        <v>0</v>
      </c>
      <c r="I264" s="67">
        <f t="shared" si="175"/>
        <v>0</v>
      </c>
      <c r="J264" s="67">
        <f t="shared" si="175"/>
        <v>0</v>
      </c>
      <c r="K264" s="67">
        <f t="shared" si="175"/>
        <v>0</v>
      </c>
      <c r="L264" s="67">
        <f t="shared" si="175"/>
        <v>0</v>
      </c>
      <c r="M264" s="67">
        <f t="shared" si="175"/>
        <v>0</v>
      </c>
      <c r="N264" s="67">
        <f t="shared" si="173"/>
        <v>0</v>
      </c>
      <c r="O264" s="92">
        <f t="shared" si="173"/>
        <v>0</v>
      </c>
    </row>
    <row r="265" spans="1:15" ht="12.75" x14ac:dyDescent="0.2">
      <c r="A265" s="84">
        <v>2</v>
      </c>
      <c r="B265" s="69">
        <v>4</v>
      </c>
      <c r="C265" s="69">
        <v>4</v>
      </c>
      <c r="D265" s="69">
        <v>1</v>
      </c>
      <c r="E265" s="69"/>
      <c r="F265" s="96" t="s">
        <v>238</v>
      </c>
      <c r="G265" s="87">
        <f>+G266</f>
        <v>0</v>
      </c>
      <c r="H265" s="87">
        <f t="shared" si="175"/>
        <v>0</v>
      </c>
      <c r="I265" s="87">
        <f t="shared" si="175"/>
        <v>0</v>
      </c>
      <c r="J265" s="87">
        <f t="shared" si="175"/>
        <v>0</v>
      </c>
      <c r="K265" s="87">
        <f t="shared" si="175"/>
        <v>0</v>
      </c>
      <c r="L265" s="87">
        <f t="shared" si="175"/>
        <v>0</v>
      </c>
      <c r="M265" s="87">
        <f t="shared" si="175"/>
        <v>0</v>
      </c>
      <c r="N265" s="87">
        <f t="shared" si="173"/>
        <v>0</v>
      </c>
      <c r="O265" s="72">
        <f t="shared" si="173"/>
        <v>0</v>
      </c>
    </row>
    <row r="266" spans="1:15" ht="12.75" x14ac:dyDescent="0.2">
      <c r="A266" s="75">
        <v>2</v>
      </c>
      <c r="B266" s="74">
        <v>4</v>
      </c>
      <c r="C266" s="74">
        <v>4</v>
      </c>
      <c r="D266" s="74">
        <v>1</v>
      </c>
      <c r="E266" s="74" t="s">
        <v>43</v>
      </c>
      <c r="F266" s="83" t="s">
        <v>239</v>
      </c>
      <c r="G266" s="76"/>
      <c r="H266" s="76"/>
      <c r="I266" s="76"/>
      <c r="J266" s="76"/>
      <c r="K266" s="76"/>
      <c r="L266" s="76"/>
      <c r="M266" s="76"/>
      <c r="N266" s="77">
        <f>SUBTOTAL(9,G266:M266)</f>
        <v>0</v>
      </c>
      <c r="O266" s="78">
        <f>IFERROR(N266/$N$18*100,"0.00")</f>
        <v>0</v>
      </c>
    </row>
    <row r="267" spans="1:15" ht="12.75" x14ac:dyDescent="0.2">
      <c r="A267" s="64">
        <v>2</v>
      </c>
      <c r="B267" s="65">
        <v>4</v>
      </c>
      <c r="C267" s="65">
        <v>9</v>
      </c>
      <c r="D267" s="65"/>
      <c r="E267" s="65"/>
      <c r="F267" s="66" t="s">
        <v>240</v>
      </c>
      <c r="G267" s="67">
        <f>+G268+G270</f>
        <v>0</v>
      </c>
      <c r="H267" s="67">
        <f t="shared" ref="H267:O267" si="176">+H268+H270</f>
        <v>0</v>
      </c>
      <c r="I267" s="67">
        <f t="shared" si="176"/>
        <v>0</v>
      </c>
      <c r="J267" s="67">
        <f t="shared" si="176"/>
        <v>0</v>
      </c>
      <c r="K267" s="67">
        <f t="shared" si="176"/>
        <v>0</v>
      </c>
      <c r="L267" s="67">
        <f t="shared" si="176"/>
        <v>0</v>
      </c>
      <c r="M267" s="67">
        <f t="shared" si="176"/>
        <v>0</v>
      </c>
      <c r="N267" s="67">
        <f t="shared" si="176"/>
        <v>0</v>
      </c>
      <c r="O267" s="67">
        <f t="shared" si="176"/>
        <v>0</v>
      </c>
    </row>
    <row r="268" spans="1:15" ht="12.75" x14ac:dyDescent="0.2">
      <c r="A268" s="89">
        <v>2</v>
      </c>
      <c r="B268" s="69">
        <v>4</v>
      </c>
      <c r="C268" s="69">
        <v>9</v>
      </c>
      <c r="D268" s="69">
        <v>1</v>
      </c>
      <c r="E268" s="69"/>
      <c r="F268" s="96" t="s">
        <v>240</v>
      </c>
      <c r="G268" s="87">
        <f>+G269</f>
        <v>0</v>
      </c>
      <c r="H268" s="87">
        <f t="shared" ref="H268:O276" si="177">+H269</f>
        <v>0</v>
      </c>
      <c r="I268" s="87">
        <f t="shared" si="177"/>
        <v>0</v>
      </c>
      <c r="J268" s="87">
        <f t="shared" si="177"/>
        <v>0</v>
      </c>
      <c r="K268" s="87">
        <f t="shared" si="177"/>
        <v>0</v>
      </c>
      <c r="L268" s="87">
        <f t="shared" si="177"/>
        <v>0</v>
      </c>
      <c r="M268" s="87">
        <f t="shared" si="177"/>
        <v>0</v>
      </c>
      <c r="N268" s="87">
        <f t="shared" si="177"/>
        <v>0</v>
      </c>
      <c r="O268" s="72">
        <f t="shared" si="177"/>
        <v>0</v>
      </c>
    </row>
    <row r="269" spans="1:15" ht="12.75" x14ac:dyDescent="0.2">
      <c r="A269" s="85">
        <v>2</v>
      </c>
      <c r="B269" s="74">
        <v>4</v>
      </c>
      <c r="C269" s="74">
        <v>9</v>
      </c>
      <c r="D269" s="74">
        <v>1</v>
      </c>
      <c r="E269" s="74" t="s">
        <v>34</v>
      </c>
      <c r="F269" s="83" t="s">
        <v>240</v>
      </c>
      <c r="G269" s="76"/>
      <c r="H269" s="76"/>
      <c r="I269" s="76"/>
      <c r="J269" s="76"/>
      <c r="K269" s="76"/>
      <c r="L269" s="76"/>
      <c r="M269" s="76"/>
      <c r="N269" s="77">
        <f>SUBTOTAL(9,G269:M269)</f>
        <v>0</v>
      </c>
      <c r="O269" s="78">
        <f>IFERROR(N269/$N$18*100,"0.00")</f>
        <v>0</v>
      </c>
    </row>
    <row r="270" spans="1:15" ht="12.75" x14ac:dyDescent="0.2">
      <c r="A270" s="89">
        <v>2</v>
      </c>
      <c r="B270" s="69">
        <v>4</v>
      </c>
      <c r="C270" s="69">
        <v>9</v>
      </c>
      <c r="D270" s="69">
        <v>4</v>
      </c>
      <c r="E270" s="69"/>
      <c r="F270" s="96" t="s">
        <v>241</v>
      </c>
      <c r="G270" s="87">
        <f>+G271</f>
        <v>0</v>
      </c>
      <c r="H270" s="87">
        <f t="shared" ref="H270:M270" si="178">+H271</f>
        <v>0</v>
      </c>
      <c r="I270" s="87">
        <f t="shared" si="178"/>
        <v>0</v>
      </c>
      <c r="J270" s="87">
        <f t="shared" si="178"/>
        <v>0</v>
      </c>
      <c r="K270" s="87">
        <f t="shared" si="178"/>
        <v>0</v>
      </c>
      <c r="L270" s="87">
        <f t="shared" si="178"/>
        <v>0</v>
      </c>
      <c r="M270" s="87">
        <f t="shared" si="178"/>
        <v>0</v>
      </c>
      <c r="N270" s="87">
        <f t="shared" si="177"/>
        <v>0</v>
      </c>
      <c r="O270" s="72">
        <f t="shared" si="177"/>
        <v>0</v>
      </c>
    </row>
    <row r="271" spans="1:15" ht="12.75" x14ac:dyDescent="0.2">
      <c r="A271" s="73">
        <v>2</v>
      </c>
      <c r="B271" s="74">
        <v>4</v>
      </c>
      <c r="C271" s="74">
        <v>9</v>
      </c>
      <c r="D271" s="74">
        <v>4</v>
      </c>
      <c r="E271" s="74" t="s">
        <v>34</v>
      </c>
      <c r="F271" s="83" t="s">
        <v>241</v>
      </c>
      <c r="G271" s="76"/>
      <c r="H271" s="76"/>
      <c r="I271" s="76"/>
      <c r="J271" s="76"/>
      <c r="K271" s="76"/>
      <c r="L271" s="76"/>
      <c r="M271" s="76"/>
      <c r="N271" s="77">
        <f>SUBTOTAL(9,G271:M271)</f>
        <v>0</v>
      </c>
      <c r="O271" s="78">
        <f>IFERROR(N271/$N$18*100,"0.00")</f>
        <v>0</v>
      </c>
    </row>
    <row r="272" spans="1:15" ht="12.75" x14ac:dyDescent="0.2">
      <c r="A272" s="59">
        <v>2</v>
      </c>
      <c r="B272" s="60">
        <v>6</v>
      </c>
      <c r="C272" s="61"/>
      <c r="D272" s="61"/>
      <c r="E272" s="61"/>
      <c r="F272" s="62" t="s">
        <v>242</v>
      </c>
      <c r="G272" s="63">
        <f>+G273+G284+G291+G296+G303+G312+G315</f>
        <v>0</v>
      </c>
      <c r="H272" s="63">
        <f t="shared" ref="H272:O272" si="179">+H273+H284+H291+H296+H303+H312+H315</f>
        <v>0</v>
      </c>
      <c r="I272" s="63">
        <f t="shared" si="179"/>
        <v>0</v>
      </c>
      <c r="J272" s="63">
        <f t="shared" si="179"/>
        <v>0</v>
      </c>
      <c r="K272" s="63">
        <f t="shared" si="179"/>
        <v>0</v>
      </c>
      <c r="L272" s="63">
        <f t="shared" si="179"/>
        <v>0</v>
      </c>
      <c r="M272" s="63">
        <f t="shared" si="179"/>
        <v>0</v>
      </c>
      <c r="N272" s="63">
        <f t="shared" si="179"/>
        <v>0</v>
      </c>
      <c r="O272" s="63">
        <f t="shared" si="179"/>
        <v>0</v>
      </c>
    </row>
    <row r="273" spans="1:15" ht="12.75" x14ac:dyDescent="0.2">
      <c r="A273" s="64">
        <v>2</v>
      </c>
      <c r="B273" s="65">
        <v>6</v>
      </c>
      <c r="C273" s="65">
        <v>1</v>
      </c>
      <c r="D273" s="65"/>
      <c r="E273" s="65"/>
      <c r="F273" s="66" t="s">
        <v>243</v>
      </c>
      <c r="G273" s="67">
        <f>+G274+G276+G278+G280+G282</f>
        <v>0</v>
      </c>
      <c r="H273" s="67">
        <f t="shared" ref="H273:O273" si="180">+H274+H276+H278+H280+H282</f>
        <v>0</v>
      </c>
      <c r="I273" s="67">
        <f t="shared" si="180"/>
        <v>0</v>
      </c>
      <c r="J273" s="67">
        <f t="shared" si="180"/>
        <v>0</v>
      </c>
      <c r="K273" s="67">
        <f t="shared" si="180"/>
        <v>0</v>
      </c>
      <c r="L273" s="67">
        <f t="shared" si="180"/>
        <v>0</v>
      </c>
      <c r="M273" s="67">
        <f t="shared" si="180"/>
        <v>0</v>
      </c>
      <c r="N273" s="67">
        <f t="shared" si="180"/>
        <v>0</v>
      </c>
      <c r="O273" s="67">
        <f t="shared" si="180"/>
        <v>0</v>
      </c>
    </row>
    <row r="274" spans="1:15" ht="12.75" x14ac:dyDescent="0.2">
      <c r="A274" s="68">
        <v>2</v>
      </c>
      <c r="B274" s="69">
        <v>6</v>
      </c>
      <c r="C274" s="69">
        <v>1</v>
      </c>
      <c r="D274" s="69">
        <v>1</v>
      </c>
      <c r="E274" s="69"/>
      <c r="F274" s="84" t="s">
        <v>244</v>
      </c>
      <c r="G274" s="87">
        <f>+G275</f>
        <v>0</v>
      </c>
      <c r="H274" s="87">
        <f t="shared" ref="H274:O274" si="181">+H275</f>
        <v>0</v>
      </c>
      <c r="I274" s="87">
        <f t="shared" si="181"/>
        <v>0</v>
      </c>
      <c r="J274" s="87">
        <f t="shared" si="181"/>
        <v>0</v>
      </c>
      <c r="K274" s="87">
        <f t="shared" si="181"/>
        <v>0</v>
      </c>
      <c r="L274" s="87">
        <f t="shared" si="181"/>
        <v>0</v>
      </c>
      <c r="M274" s="87">
        <f t="shared" si="181"/>
        <v>0</v>
      </c>
      <c r="N274" s="87">
        <f t="shared" si="181"/>
        <v>0</v>
      </c>
      <c r="O274" s="72">
        <f t="shared" si="181"/>
        <v>0</v>
      </c>
    </row>
    <row r="275" spans="1:15" ht="12.75" x14ac:dyDescent="0.2">
      <c r="A275" s="73">
        <v>2</v>
      </c>
      <c r="B275" s="74">
        <v>6</v>
      </c>
      <c r="C275" s="74">
        <v>1</v>
      </c>
      <c r="D275" s="74">
        <v>1</v>
      </c>
      <c r="E275" s="74" t="s">
        <v>34</v>
      </c>
      <c r="F275" s="75" t="s">
        <v>244</v>
      </c>
      <c r="G275" s="76"/>
      <c r="H275" s="76"/>
      <c r="I275" s="76"/>
      <c r="J275" s="76"/>
      <c r="K275" s="76"/>
      <c r="L275" s="76"/>
      <c r="M275" s="76"/>
      <c r="N275" s="77">
        <f>SUBTOTAL(9,G275:M275)</f>
        <v>0</v>
      </c>
      <c r="O275" s="78">
        <f t="shared" ref="O275:O283" si="182">IFERROR(N275/$N$18*100,"0.00")</f>
        <v>0</v>
      </c>
    </row>
    <row r="276" spans="1:15" ht="12.75" x14ac:dyDescent="0.2">
      <c r="A276" s="68">
        <v>2</v>
      </c>
      <c r="B276" s="69">
        <v>6</v>
      </c>
      <c r="C276" s="69">
        <v>1</v>
      </c>
      <c r="D276" s="69">
        <v>2</v>
      </c>
      <c r="E276" s="69"/>
      <c r="F276" s="84" t="s">
        <v>245</v>
      </c>
      <c r="G276" s="87">
        <f>+G277</f>
        <v>0</v>
      </c>
      <c r="H276" s="87">
        <f t="shared" ref="H276:M276" si="183">+H277</f>
        <v>0</v>
      </c>
      <c r="I276" s="87">
        <f t="shared" si="183"/>
        <v>0</v>
      </c>
      <c r="J276" s="87">
        <f t="shared" si="183"/>
        <v>0</v>
      </c>
      <c r="K276" s="87">
        <f t="shared" si="183"/>
        <v>0</v>
      </c>
      <c r="L276" s="87">
        <f t="shared" si="183"/>
        <v>0</v>
      </c>
      <c r="M276" s="87">
        <f t="shared" si="183"/>
        <v>0</v>
      </c>
      <c r="N276" s="87">
        <f t="shared" si="177"/>
        <v>0</v>
      </c>
      <c r="O276" s="72">
        <f t="shared" si="177"/>
        <v>0</v>
      </c>
    </row>
    <row r="277" spans="1:15" ht="12.75" x14ac:dyDescent="0.2">
      <c r="A277" s="73">
        <v>2</v>
      </c>
      <c r="B277" s="74">
        <v>6</v>
      </c>
      <c r="C277" s="74">
        <v>1</v>
      </c>
      <c r="D277" s="74">
        <v>2</v>
      </c>
      <c r="E277" s="74" t="s">
        <v>34</v>
      </c>
      <c r="F277" s="83" t="s">
        <v>245</v>
      </c>
      <c r="G277" s="76"/>
      <c r="H277" s="76"/>
      <c r="I277" s="76"/>
      <c r="J277" s="76"/>
      <c r="K277" s="76"/>
      <c r="L277" s="76"/>
      <c r="M277" s="76"/>
      <c r="N277" s="77">
        <f>SUBTOTAL(9,G277:M277)</f>
        <v>0</v>
      </c>
      <c r="O277" s="78">
        <f t="shared" si="182"/>
        <v>0</v>
      </c>
    </row>
    <row r="278" spans="1:15" ht="12.75" x14ac:dyDescent="0.2">
      <c r="A278" s="68">
        <v>2</v>
      </c>
      <c r="B278" s="69">
        <v>6</v>
      </c>
      <c r="C278" s="69">
        <v>1</v>
      </c>
      <c r="D278" s="69">
        <v>3</v>
      </c>
      <c r="E278" s="69"/>
      <c r="F278" s="96" t="s">
        <v>246</v>
      </c>
      <c r="G278" s="87">
        <f>+G279</f>
        <v>0</v>
      </c>
      <c r="H278" s="87">
        <f t="shared" ref="H278:O278" si="184">+H279</f>
        <v>0</v>
      </c>
      <c r="I278" s="87">
        <f t="shared" si="184"/>
        <v>0</v>
      </c>
      <c r="J278" s="87">
        <f t="shared" si="184"/>
        <v>0</v>
      </c>
      <c r="K278" s="87">
        <f t="shared" si="184"/>
        <v>0</v>
      </c>
      <c r="L278" s="87">
        <f t="shared" si="184"/>
        <v>0</v>
      </c>
      <c r="M278" s="87">
        <f t="shared" si="184"/>
        <v>0</v>
      </c>
      <c r="N278" s="87">
        <f t="shared" si="184"/>
        <v>0</v>
      </c>
      <c r="O278" s="72">
        <f t="shared" si="184"/>
        <v>0</v>
      </c>
    </row>
    <row r="279" spans="1:15" ht="12.75" x14ac:dyDescent="0.2">
      <c r="A279" s="73">
        <v>2</v>
      </c>
      <c r="B279" s="74">
        <v>6</v>
      </c>
      <c r="C279" s="74">
        <v>1</v>
      </c>
      <c r="D279" s="74">
        <v>3</v>
      </c>
      <c r="E279" s="74" t="s">
        <v>34</v>
      </c>
      <c r="F279" s="83" t="s">
        <v>246</v>
      </c>
      <c r="G279" s="76"/>
      <c r="H279" s="76"/>
      <c r="I279" s="76"/>
      <c r="J279" s="76"/>
      <c r="K279" s="76"/>
      <c r="L279" s="76"/>
      <c r="M279" s="76"/>
      <c r="N279" s="77">
        <f>SUBTOTAL(9,G279:M279)</f>
        <v>0</v>
      </c>
      <c r="O279" s="78">
        <f t="shared" si="182"/>
        <v>0</v>
      </c>
    </row>
    <row r="280" spans="1:15" ht="12.75" x14ac:dyDescent="0.2">
      <c r="A280" s="68">
        <v>2</v>
      </c>
      <c r="B280" s="69">
        <v>6</v>
      </c>
      <c r="C280" s="69">
        <v>1</v>
      </c>
      <c r="D280" s="69">
        <v>4</v>
      </c>
      <c r="E280" s="69"/>
      <c r="F280" s="84" t="s">
        <v>247</v>
      </c>
      <c r="G280" s="87">
        <f>+G281</f>
        <v>0</v>
      </c>
      <c r="H280" s="87">
        <f t="shared" ref="H280:O280" si="185">+H281</f>
        <v>0</v>
      </c>
      <c r="I280" s="87">
        <f t="shared" si="185"/>
        <v>0</v>
      </c>
      <c r="J280" s="87">
        <f t="shared" si="185"/>
        <v>0</v>
      </c>
      <c r="K280" s="87">
        <f t="shared" si="185"/>
        <v>0</v>
      </c>
      <c r="L280" s="87">
        <f t="shared" si="185"/>
        <v>0</v>
      </c>
      <c r="M280" s="87">
        <f t="shared" si="185"/>
        <v>0</v>
      </c>
      <c r="N280" s="87">
        <f t="shared" si="185"/>
        <v>0</v>
      </c>
      <c r="O280" s="72">
        <f t="shared" si="185"/>
        <v>0</v>
      </c>
    </row>
    <row r="281" spans="1:15" ht="12.75" x14ac:dyDescent="0.2">
      <c r="A281" s="73">
        <v>2</v>
      </c>
      <c r="B281" s="74">
        <v>6</v>
      </c>
      <c r="C281" s="74">
        <v>1</v>
      </c>
      <c r="D281" s="74">
        <v>4</v>
      </c>
      <c r="E281" s="74" t="s">
        <v>34</v>
      </c>
      <c r="F281" s="83" t="s">
        <v>247</v>
      </c>
      <c r="G281" s="76"/>
      <c r="H281" s="76"/>
      <c r="I281" s="76"/>
      <c r="J281" s="76"/>
      <c r="K281" s="76"/>
      <c r="L281" s="76"/>
      <c r="M281" s="76"/>
      <c r="N281" s="77">
        <f t="shared" ref="N281:N286" si="186">SUBTOTAL(9,G281:M281)</f>
        <v>0</v>
      </c>
      <c r="O281" s="78">
        <f t="shared" si="182"/>
        <v>0</v>
      </c>
    </row>
    <row r="282" spans="1:15" ht="12.75" x14ac:dyDescent="0.2">
      <c r="A282" s="68">
        <v>2</v>
      </c>
      <c r="B282" s="69">
        <v>6</v>
      </c>
      <c r="C282" s="69">
        <v>1</v>
      </c>
      <c r="D282" s="69">
        <v>9</v>
      </c>
      <c r="E282" s="69"/>
      <c r="F282" s="84" t="s">
        <v>248</v>
      </c>
      <c r="G282" s="87">
        <f>+G283</f>
        <v>0</v>
      </c>
      <c r="H282" s="87">
        <f t="shared" ref="H282:O282" si="187">+H283</f>
        <v>0</v>
      </c>
      <c r="I282" s="87">
        <f t="shared" si="187"/>
        <v>0</v>
      </c>
      <c r="J282" s="87">
        <f t="shared" si="187"/>
        <v>0</v>
      </c>
      <c r="K282" s="87">
        <f t="shared" si="187"/>
        <v>0</v>
      </c>
      <c r="L282" s="87">
        <f t="shared" si="187"/>
        <v>0</v>
      </c>
      <c r="M282" s="87">
        <f t="shared" si="187"/>
        <v>0</v>
      </c>
      <c r="N282" s="87">
        <f t="shared" si="187"/>
        <v>0</v>
      </c>
      <c r="O282" s="72">
        <f t="shared" si="187"/>
        <v>0</v>
      </c>
    </row>
    <row r="283" spans="1:15" ht="12.75" x14ac:dyDescent="0.2">
      <c r="A283" s="73">
        <v>2</v>
      </c>
      <c r="B283" s="74">
        <v>6</v>
      </c>
      <c r="C283" s="74">
        <v>1</v>
      </c>
      <c r="D283" s="74">
        <v>9</v>
      </c>
      <c r="E283" s="74" t="s">
        <v>34</v>
      </c>
      <c r="F283" s="83" t="s">
        <v>248</v>
      </c>
      <c r="G283" s="76"/>
      <c r="H283" s="76"/>
      <c r="I283" s="76"/>
      <c r="J283" s="76"/>
      <c r="K283" s="76"/>
      <c r="L283" s="76"/>
      <c r="M283" s="76"/>
      <c r="N283" s="77">
        <f t="shared" si="186"/>
        <v>0</v>
      </c>
      <c r="O283" s="78">
        <f t="shared" si="182"/>
        <v>0</v>
      </c>
    </row>
    <row r="284" spans="1:15" ht="12.75" x14ac:dyDescent="0.2">
      <c r="A284" s="64">
        <v>2</v>
      </c>
      <c r="B284" s="65">
        <v>6</v>
      </c>
      <c r="C284" s="65">
        <v>2</v>
      </c>
      <c r="D284" s="65"/>
      <c r="E284" s="65"/>
      <c r="F284" s="66" t="s">
        <v>249</v>
      </c>
      <c r="G284" s="67">
        <f>+G285+G287+G289</f>
        <v>0</v>
      </c>
      <c r="H284" s="67">
        <f t="shared" ref="H284:O284" si="188">+H285+H287+H289</f>
        <v>0</v>
      </c>
      <c r="I284" s="67">
        <f t="shared" si="188"/>
        <v>0</v>
      </c>
      <c r="J284" s="67">
        <f t="shared" si="188"/>
        <v>0</v>
      </c>
      <c r="K284" s="67">
        <f t="shared" si="188"/>
        <v>0</v>
      </c>
      <c r="L284" s="67">
        <f t="shared" si="188"/>
        <v>0</v>
      </c>
      <c r="M284" s="67">
        <f t="shared" si="188"/>
        <v>0</v>
      </c>
      <c r="N284" s="67">
        <f t="shared" si="188"/>
        <v>0</v>
      </c>
      <c r="O284" s="67">
        <f t="shared" si="188"/>
        <v>0</v>
      </c>
    </row>
    <row r="285" spans="1:15" ht="12.75" x14ac:dyDescent="0.2">
      <c r="A285" s="68">
        <v>2</v>
      </c>
      <c r="B285" s="69">
        <v>6</v>
      </c>
      <c r="C285" s="69">
        <v>2</v>
      </c>
      <c r="D285" s="69">
        <v>1</v>
      </c>
      <c r="E285" s="69"/>
      <c r="F285" s="84" t="s">
        <v>250</v>
      </c>
      <c r="G285" s="87">
        <f>+G286</f>
        <v>0</v>
      </c>
      <c r="H285" s="87">
        <f t="shared" ref="H285:O285" si="189">+H286</f>
        <v>0</v>
      </c>
      <c r="I285" s="87">
        <f t="shared" si="189"/>
        <v>0</v>
      </c>
      <c r="J285" s="87">
        <f t="shared" si="189"/>
        <v>0</v>
      </c>
      <c r="K285" s="87">
        <f t="shared" si="189"/>
        <v>0</v>
      </c>
      <c r="L285" s="87">
        <f t="shared" si="189"/>
        <v>0</v>
      </c>
      <c r="M285" s="87">
        <f t="shared" si="189"/>
        <v>0</v>
      </c>
      <c r="N285" s="87">
        <f t="shared" si="189"/>
        <v>0</v>
      </c>
      <c r="O285" s="72">
        <f t="shared" si="189"/>
        <v>0</v>
      </c>
    </row>
    <row r="286" spans="1:15" ht="12.75" x14ac:dyDescent="0.2">
      <c r="A286" s="85">
        <v>2</v>
      </c>
      <c r="B286" s="74">
        <v>6</v>
      </c>
      <c r="C286" s="74">
        <v>2</v>
      </c>
      <c r="D286" s="74">
        <v>1</v>
      </c>
      <c r="E286" s="74" t="s">
        <v>34</v>
      </c>
      <c r="F286" s="83" t="s">
        <v>250</v>
      </c>
      <c r="G286" s="76"/>
      <c r="H286" s="76"/>
      <c r="I286" s="76"/>
      <c r="J286" s="76"/>
      <c r="K286" s="76"/>
      <c r="L286" s="76"/>
      <c r="M286" s="76"/>
      <c r="N286" s="77">
        <f t="shared" si="186"/>
        <v>0</v>
      </c>
      <c r="O286" s="78">
        <f t="shared" ref="O286" si="190">IFERROR(N286/$N$18*100,"0.00")</f>
        <v>0</v>
      </c>
    </row>
    <row r="287" spans="1:15" ht="12.75" x14ac:dyDescent="0.2">
      <c r="A287" s="68">
        <v>2</v>
      </c>
      <c r="B287" s="69">
        <v>6</v>
      </c>
      <c r="C287" s="69">
        <v>2</v>
      </c>
      <c r="D287" s="69">
        <v>3</v>
      </c>
      <c r="E287" s="69"/>
      <c r="F287" s="84" t="s">
        <v>251</v>
      </c>
      <c r="G287" s="87">
        <f>+G288</f>
        <v>0</v>
      </c>
      <c r="H287" s="87">
        <f t="shared" ref="H287:M287" si="191">+H288</f>
        <v>0</v>
      </c>
      <c r="I287" s="87">
        <f t="shared" si="191"/>
        <v>0</v>
      </c>
      <c r="J287" s="87">
        <f t="shared" si="191"/>
        <v>0</v>
      </c>
      <c r="K287" s="87">
        <f t="shared" si="191"/>
        <v>0</v>
      </c>
      <c r="L287" s="87">
        <f t="shared" si="191"/>
        <v>0</v>
      </c>
      <c r="M287" s="87">
        <f t="shared" si="191"/>
        <v>0</v>
      </c>
      <c r="N287" s="87">
        <f>+N288</f>
        <v>0</v>
      </c>
      <c r="O287" s="72">
        <f>+O288+O289+O290+O291+O292+O293+O294</f>
        <v>0</v>
      </c>
    </row>
    <row r="288" spans="1:15" ht="12.75" x14ac:dyDescent="0.2">
      <c r="A288" s="85">
        <v>2</v>
      </c>
      <c r="B288" s="74">
        <v>6</v>
      </c>
      <c r="C288" s="74">
        <v>2</v>
      </c>
      <c r="D288" s="74">
        <v>3</v>
      </c>
      <c r="E288" s="74" t="s">
        <v>34</v>
      </c>
      <c r="F288" s="83" t="s">
        <v>251</v>
      </c>
      <c r="G288" s="76"/>
      <c r="H288" s="76"/>
      <c r="I288" s="76"/>
      <c r="J288" s="76"/>
      <c r="K288" s="76"/>
      <c r="L288" s="76"/>
      <c r="M288" s="76"/>
      <c r="N288" s="77">
        <f t="shared" ref="N288:N295" si="192">SUBTOTAL(9,G288:M288)</f>
        <v>0</v>
      </c>
      <c r="O288" s="78">
        <f t="shared" ref="O288:O295" si="193">IFERROR(N288/$N$18*100,"0.00")</f>
        <v>0</v>
      </c>
    </row>
    <row r="289" spans="1:15" ht="12.75" x14ac:dyDescent="0.2">
      <c r="A289" s="68">
        <v>2</v>
      </c>
      <c r="B289" s="69">
        <v>6</v>
      </c>
      <c r="C289" s="69">
        <v>2</v>
      </c>
      <c r="D289" s="69">
        <v>4</v>
      </c>
      <c r="E289" s="69"/>
      <c r="F289" s="84" t="s">
        <v>252</v>
      </c>
      <c r="G289" s="87">
        <f>+G290</f>
        <v>0</v>
      </c>
      <c r="H289" s="87">
        <f t="shared" ref="H289:O289" si="194">+H290</f>
        <v>0</v>
      </c>
      <c r="I289" s="87">
        <f t="shared" si="194"/>
        <v>0</v>
      </c>
      <c r="J289" s="87">
        <f t="shared" si="194"/>
        <v>0</v>
      </c>
      <c r="K289" s="87">
        <f t="shared" si="194"/>
        <v>0</v>
      </c>
      <c r="L289" s="87">
        <f t="shared" si="194"/>
        <v>0</v>
      </c>
      <c r="M289" s="87">
        <f t="shared" si="194"/>
        <v>0</v>
      </c>
      <c r="N289" s="87">
        <f t="shared" si="194"/>
        <v>0</v>
      </c>
      <c r="O289" s="72">
        <f t="shared" si="194"/>
        <v>0</v>
      </c>
    </row>
    <row r="290" spans="1:15" ht="12.75" x14ac:dyDescent="0.2">
      <c r="A290" s="85">
        <v>2</v>
      </c>
      <c r="B290" s="74">
        <v>6</v>
      </c>
      <c r="C290" s="74">
        <v>2</v>
      </c>
      <c r="D290" s="74">
        <v>4</v>
      </c>
      <c r="E290" s="74" t="s">
        <v>34</v>
      </c>
      <c r="F290" s="75" t="s">
        <v>252</v>
      </c>
      <c r="G290" s="76"/>
      <c r="H290" s="76"/>
      <c r="I290" s="76"/>
      <c r="J290" s="76"/>
      <c r="K290" s="76"/>
      <c r="L290" s="76"/>
      <c r="M290" s="76"/>
      <c r="N290" s="77">
        <f t="shared" si="192"/>
        <v>0</v>
      </c>
      <c r="O290" s="78">
        <f t="shared" si="193"/>
        <v>0</v>
      </c>
    </row>
    <row r="291" spans="1:15" ht="12.75" x14ac:dyDescent="0.2">
      <c r="A291" s="64">
        <v>2</v>
      </c>
      <c r="B291" s="65">
        <v>6</v>
      </c>
      <c r="C291" s="65">
        <v>3</v>
      </c>
      <c r="D291" s="65"/>
      <c r="E291" s="65"/>
      <c r="F291" s="66" t="s">
        <v>253</v>
      </c>
      <c r="G291" s="67">
        <f>+G292+G294</f>
        <v>0</v>
      </c>
      <c r="H291" s="67">
        <f t="shared" ref="H291:O291" si="195">+H292+H294</f>
        <v>0</v>
      </c>
      <c r="I291" s="67">
        <f t="shared" si="195"/>
        <v>0</v>
      </c>
      <c r="J291" s="67">
        <f t="shared" si="195"/>
        <v>0</v>
      </c>
      <c r="K291" s="67">
        <f t="shared" si="195"/>
        <v>0</v>
      </c>
      <c r="L291" s="67">
        <f t="shared" si="195"/>
        <v>0</v>
      </c>
      <c r="M291" s="67">
        <f t="shared" si="195"/>
        <v>0</v>
      </c>
      <c r="N291" s="67">
        <f t="shared" si="195"/>
        <v>0</v>
      </c>
      <c r="O291" s="67">
        <f t="shared" si="195"/>
        <v>0</v>
      </c>
    </row>
    <row r="292" spans="1:15" ht="12.75" x14ac:dyDescent="0.2">
      <c r="A292" s="89">
        <v>2</v>
      </c>
      <c r="B292" s="69">
        <v>6</v>
      </c>
      <c r="C292" s="69">
        <v>3</v>
      </c>
      <c r="D292" s="69">
        <v>1</v>
      </c>
      <c r="E292" s="69"/>
      <c r="F292" s="96" t="s">
        <v>254</v>
      </c>
      <c r="G292" s="87">
        <f>+G293</f>
        <v>0</v>
      </c>
      <c r="H292" s="87">
        <f t="shared" ref="H292:O292" si="196">+H293</f>
        <v>0</v>
      </c>
      <c r="I292" s="87">
        <f t="shared" si="196"/>
        <v>0</v>
      </c>
      <c r="J292" s="87">
        <f t="shared" si="196"/>
        <v>0</v>
      </c>
      <c r="K292" s="87">
        <f t="shared" si="196"/>
        <v>0</v>
      </c>
      <c r="L292" s="87">
        <f t="shared" si="196"/>
        <v>0</v>
      </c>
      <c r="M292" s="87">
        <f t="shared" si="196"/>
        <v>0</v>
      </c>
      <c r="N292" s="87">
        <f t="shared" si="196"/>
        <v>0</v>
      </c>
      <c r="O292" s="72">
        <f t="shared" si="196"/>
        <v>0</v>
      </c>
    </row>
    <row r="293" spans="1:15" ht="12.75" x14ac:dyDescent="0.2">
      <c r="A293" s="73">
        <v>2</v>
      </c>
      <c r="B293" s="74">
        <v>6</v>
      </c>
      <c r="C293" s="74">
        <v>3</v>
      </c>
      <c r="D293" s="74">
        <v>1</v>
      </c>
      <c r="E293" s="74" t="s">
        <v>34</v>
      </c>
      <c r="F293" s="75" t="s">
        <v>254</v>
      </c>
      <c r="G293" s="76"/>
      <c r="H293" s="76"/>
      <c r="I293" s="76"/>
      <c r="J293" s="76"/>
      <c r="K293" s="76"/>
      <c r="L293" s="76"/>
      <c r="M293" s="76"/>
      <c r="N293" s="77">
        <f t="shared" si="192"/>
        <v>0</v>
      </c>
      <c r="O293" s="78">
        <f t="shared" si="193"/>
        <v>0</v>
      </c>
    </row>
    <row r="294" spans="1:15" ht="12.75" x14ac:dyDescent="0.2">
      <c r="A294" s="68">
        <v>2</v>
      </c>
      <c r="B294" s="69">
        <v>6</v>
      </c>
      <c r="C294" s="69">
        <v>3</v>
      </c>
      <c r="D294" s="69">
        <v>2</v>
      </c>
      <c r="E294" s="69"/>
      <c r="F294" s="84" t="s">
        <v>255</v>
      </c>
      <c r="G294" s="87">
        <f>+G295</f>
        <v>0</v>
      </c>
      <c r="H294" s="87">
        <f t="shared" ref="H294:O294" si="197">+H295</f>
        <v>0</v>
      </c>
      <c r="I294" s="87">
        <f t="shared" si="197"/>
        <v>0</v>
      </c>
      <c r="J294" s="87">
        <f t="shared" si="197"/>
        <v>0</v>
      </c>
      <c r="K294" s="87">
        <f t="shared" si="197"/>
        <v>0</v>
      </c>
      <c r="L294" s="87">
        <f t="shared" si="197"/>
        <v>0</v>
      </c>
      <c r="M294" s="87">
        <f t="shared" si="197"/>
        <v>0</v>
      </c>
      <c r="N294" s="87">
        <f t="shared" si="197"/>
        <v>0</v>
      </c>
      <c r="O294" s="72">
        <f t="shared" si="197"/>
        <v>0</v>
      </c>
    </row>
    <row r="295" spans="1:15" ht="12.75" x14ac:dyDescent="0.2">
      <c r="A295" s="85">
        <v>2</v>
      </c>
      <c r="B295" s="74">
        <v>6</v>
      </c>
      <c r="C295" s="74">
        <v>3</v>
      </c>
      <c r="D295" s="74">
        <v>2</v>
      </c>
      <c r="E295" s="74" t="s">
        <v>34</v>
      </c>
      <c r="F295" s="83" t="s">
        <v>255</v>
      </c>
      <c r="G295" s="76"/>
      <c r="H295" s="76"/>
      <c r="I295" s="76"/>
      <c r="J295" s="76"/>
      <c r="K295" s="76"/>
      <c r="L295" s="76"/>
      <c r="M295" s="76"/>
      <c r="N295" s="77">
        <f t="shared" si="192"/>
        <v>0</v>
      </c>
      <c r="O295" s="78">
        <f t="shared" si="193"/>
        <v>0</v>
      </c>
    </row>
    <row r="296" spans="1:15" ht="12.75" x14ac:dyDescent="0.2">
      <c r="A296" s="64">
        <v>2</v>
      </c>
      <c r="B296" s="65">
        <v>6</v>
      </c>
      <c r="C296" s="65">
        <v>4</v>
      </c>
      <c r="D296" s="65"/>
      <c r="E296" s="65"/>
      <c r="F296" s="66" t="s">
        <v>256</v>
      </c>
      <c r="G296" s="67">
        <f>+G297+G299+G301</f>
        <v>0</v>
      </c>
      <c r="H296" s="67">
        <f t="shared" ref="H296:O296" si="198">+H297+H299+H301</f>
        <v>0</v>
      </c>
      <c r="I296" s="67">
        <f t="shared" si="198"/>
        <v>0</v>
      </c>
      <c r="J296" s="67">
        <f t="shared" si="198"/>
        <v>0</v>
      </c>
      <c r="K296" s="67">
        <f t="shared" si="198"/>
        <v>0</v>
      </c>
      <c r="L296" s="67">
        <f t="shared" si="198"/>
        <v>0</v>
      </c>
      <c r="M296" s="67">
        <f t="shared" si="198"/>
        <v>0</v>
      </c>
      <c r="N296" s="67">
        <f t="shared" si="198"/>
        <v>0</v>
      </c>
      <c r="O296" s="67">
        <f t="shared" si="198"/>
        <v>0</v>
      </c>
    </row>
    <row r="297" spans="1:15" ht="12.75" x14ac:dyDescent="0.2">
      <c r="A297" s="68">
        <v>2</v>
      </c>
      <c r="B297" s="69">
        <v>6</v>
      </c>
      <c r="C297" s="69">
        <v>4</v>
      </c>
      <c r="D297" s="69">
        <v>1</v>
      </c>
      <c r="E297" s="69"/>
      <c r="F297" s="84" t="s">
        <v>257</v>
      </c>
      <c r="G297" s="87">
        <f>+G298</f>
        <v>0</v>
      </c>
      <c r="H297" s="87">
        <f t="shared" ref="H297:O301" si="199">+H298</f>
        <v>0</v>
      </c>
      <c r="I297" s="87">
        <f t="shared" si="199"/>
        <v>0</v>
      </c>
      <c r="J297" s="87">
        <f t="shared" si="199"/>
        <v>0</v>
      </c>
      <c r="K297" s="87">
        <f t="shared" si="199"/>
        <v>0</v>
      </c>
      <c r="L297" s="87">
        <f t="shared" si="199"/>
        <v>0</v>
      </c>
      <c r="M297" s="87">
        <f t="shared" si="199"/>
        <v>0</v>
      </c>
      <c r="N297" s="87">
        <f t="shared" si="199"/>
        <v>0</v>
      </c>
      <c r="O297" s="72">
        <f t="shared" si="199"/>
        <v>0</v>
      </c>
    </row>
    <row r="298" spans="1:15" ht="12.75" x14ac:dyDescent="0.2">
      <c r="A298" s="85">
        <v>2</v>
      </c>
      <c r="B298" s="74">
        <v>6</v>
      </c>
      <c r="C298" s="74">
        <v>4</v>
      </c>
      <c r="D298" s="74">
        <v>1</v>
      </c>
      <c r="E298" s="74" t="s">
        <v>34</v>
      </c>
      <c r="F298" s="83" t="s">
        <v>257</v>
      </c>
      <c r="G298" s="76"/>
      <c r="H298" s="76"/>
      <c r="I298" s="76"/>
      <c r="J298" s="76"/>
      <c r="K298" s="76"/>
      <c r="L298" s="76"/>
      <c r="M298" s="76"/>
      <c r="N298" s="77">
        <f t="shared" ref="N298:N302" si="200">SUBTOTAL(9,G298:M298)</f>
        <v>0</v>
      </c>
      <c r="O298" s="78">
        <f t="shared" ref="O298:O328" si="201">IFERROR(N298/$N$18*100,"0.00")</f>
        <v>0</v>
      </c>
    </row>
    <row r="299" spans="1:15" ht="12.75" x14ac:dyDescent="0.2">
      <c r="A299" s="68">
        <v>2</v>
      </c>
      <c r="B299" s="69">
        <v>6</v>
      </c>
      <c r="C299" s="69">
        <v>4</v>
      </c>
      <c r="D299" s="69">
        <v>2</v>
      </c>
      <c r="E299" s="69"/>
      <c r="F299" s="84" t="s">
        <v>258</v>
      </c>
      <c r="G299" s="87">
        <f>+G300</f>
        <v>0</v>
      </c>
      <c r="H299" s="87">
        <f t="shared" ref="H299:M299" si="202">+H300</f>
        <v>0</v>
      </c>
      <c r="I299" s="87">
        <f t="shared" si="202"/>
        <v>0</v>
      </c>
      <c r="J299" s="87">
        <f t="shared" si="202"/>
        <v>0</v>
      </c>
      <c r="K299" s="87">
        <f t="shared" si="202"/>
        <v>0</v>
      </c>
      <c r="L299" s="87">
        <f t="shared" si="202"/>
        <v>0</v>
      </c>
      <c r="M299" s="87">
        <f t="shared" si="202"/>
        <v>0</v>
      </c>
      <c r="N299" s="87">
        <f t="shared" si="199"/>
        <v>0</v>
      </c>
      <c r="O299" s="72">
        <f t="shared" si="199"/>
        <v>0</v>
      </c>
    </row>
    <row r="300" spans="1:15" ht="12.75" x14ac:dyDescent="0.2">
      <c r="A300" s="85">
        <v>2</v>
      </c>
      <c r="B300" s="74">
        <v>6</v>
      </c>
      <c r="C300" s="74">
        <v>4</v>
      </c>
      <c r="D300" s="74">
        <v>2</v>
      </c>
      <c r="E300" s="74" t="s">
        <v>34</v>
      </c>
      <c r="F300" s="83" t="s">
        <v>258</v>
      </c>
      <c r="G300" s="76"/>
      <c r="H300" s="76"/>
      <c r="I300" s="76"/>
      <c r="J300" s="76"/>
      <c r="K300" s="76"/>
      <c r="L300" s="76"/>
      <c r="M300" s="76"/>
      <c r="N300" s="77">
        <f t="shared" si="200"/>
        <v>0</v>
      </c>
      <c r="O300" s="78">
        <f t="shared" si="201"/>
        <v>0</v>
      </c>
    </row>
    <row r="301" spans="1:15" ht="12.75" x14ac:dyDescent="0.2">
      <c r="A301" s="68">
        <v>2</v>
      </c>
      <c r="B301" s="69">
        <v>6</v>
      </c>
      <c r="C301" s="69">
        <v>4</v>
      </c>
      <c r="D301" s="69">
        <v>8</v>
      </c>
      <c r="E301" s="69"/>
      <c r="F301" s="84" t="s">
        <v>259</v>
      </c>
      <c r="G301" s="87">
        <f>+G302</f>
        <v>0</v>
      </c>
      <c r="H301" s="87">
        <f t="shared" ref="H301:M301" si="203">+H302</f>
        <v>0</v>
      </c>
      <c r="I301" s="87">
        <f t="shared" si="203"/>
        <v>0</v>
      </c>
      <c r="J301" s="87">
        <f t="shared" si="203"/>
        <v>0</v>
      </c>
      <c r="K301" s="87">
        <f t="shared" si="203"/>
        <v>0</v>
      </c>
      <c r="L301" s="87">
        <f t="shared" si="203"/>
        <v>0</v>
      </c>
      <c r="M301" s="87">
        <f t="shared" si="203"/>
        <v>0</v>
      </c>
      <c r="N301" s="87">
        <f t="shared" si="199"/>
        <v>0</v>
      </c>
      <c r="O301" s="72">
        <f t="shared" si="199"/>
        <v>0</v>
      </c>
    </row>
    <row r="302" spans="1:15" ht="12.75" x14ac:dyDescent="0.2">
      <c r="A302" s="85">
        <v>2</v>
      </c>
      <c r="B302" s="74">
        <v>6</v>
      </c>
      <c r="C302" s="74">
        <v>4</v>
      </c>
      <c r="D302" s="74">
        <v>8</v>
      </c>
      <c r="E302" s="74" t="s">
        <v>34</v>
      </c>
      <c r="F302" s="83" t="s">
        <v>259</v>
      </c>
      <c r="G302" s="76"/>
      <c r="H302" s="76"/>
      <c r="I302" s="76"/>
      <c r="J302" s="76"/>
      <c r="K302" s="76"/>
      <c r="L302" s="76"/>
      <c r="M302" s="76"/>
      <c r="N302" s="77">
        <f t="shared" si="200"/>
        <v>0</v>
      </c>
      <c r="O302" s="78">
        <f t="shared" si="201"/>
        <v>0</v>
      </c>
    </row>
    <row r="303" spans="1:15" ht="12.75" x14ac:dyDescent="0.2">
      <c r="A303" s="64">
        <v>2</v>
      </c>
      <c r="B303" s="65">
        <v>6</v>
      </c>
      <c r="C303" s="65">
        <v>5</v>
      </c>
      <c r="D303" s="65"/>
      <c r="E303" s="65"/>
      <c r="F303" s="66" t="s">
        <v>260</v>
      </c>
      <c r="G303" s="67">
        <f>+G304+G306+G308+G310</f>
        <v>0</v>
      </c>
      <c r="H303" s="67">
        <f t="shared" ref="H303:M303" si="204">+H304+H306+H308+H310</f>
        <v>0</v>
      </c>
      <c r="I303" s="67">
        <f t="shared" si="204"/>
        <v>0</v>
      </c>
      <c r="J303" s="67">
        <f t="shared" si="204"/>
        <v>0</v>
      </c>
      <c r="K303" s="67">
        <f t="shared" si="204"/>
        <v>0</v>
      </c>
      <c r="L303" s="67">
        <f t="shared" si="204"/>
        <v>0</v>
      </c>
      <c r="M303" s="67">
        <f t="shared" si="204"/>
        <v>0</v>
      </c>
      <c r="N303" s="67">
        <f>+N304+N306+N308+N310</f>
        <v>0</v>
      </c>
      <c r="O303" s="67">
        <f t="shared" ref="O303" si="205">+O304+O306+O308+O310</f>
        <v>0</v>
      </c>
    </row>
    <row r="304" spans="1:15" ht="12.75" x14ac:dyDescent="0.2">
      <c r="A304" s="68">
        <v>2</v>
      </c>
      <c r="B304" s="69">
        <v>6</v>
      </c>
      <c r="C304" s="69">
        <v>5</v>
      </c>
      <c r="D304" s="69">
        <v>2</v>
      </c>
      <c r="E304" s="69"/>
      <c r="F304" s="84" t="s">
        <v>261</v>
      </c>
      <c r="G304" s="87">
        <f>+G305</f>
        <v>0</v>
      </c>
      <c r="H304" s="87">
        <f t="shared" ref="H304:M304" si="206">+H305</f>
        <v>0</v>
      </c>
      <c r="I304" s="87">
        <f t="shared" si="206"/>
        <v>0</v>
      </c>
      <c r="J304" s="87">
        <f t="shared" si="206"/>
        <v>0</v>
      </c>
      <c r="K304" s="87">
        <f t="shared" si="206"/>
        <v>0</v>
      </c>
      <c r="L304" s="87">
        <f t="shared" si="206"/>
        <v>0</v>
      </c>
      <c r="M304" s="87">
        <f t="shared" si="206"/>
        <v>0</v>
      </c>
      <c r="N304" s="87">
        <f>+N305</f>
        <v>0</v>
      </c>
      <c r="O304" s="72">
        <f t="shared" ref="O304" si="207">+O305</f>
        <v>0</v>
      </c>
    </row>
    <row r="305" spans="1:15" ht="12.75" x14ac:dyDescent="0.2">
      <c r="A305" s="73">
        <v>2</v>
      </c>
      <c r="B305" s="74">
        <v>6</v>
      </c>
      <c r="C305" s="74">
        <v>5</v>
      </c>
      <c r="D305" s="74">
        <v>2</v>
      </c>
      <c r="E305" s="74" t="s">
        <v>34</v>
      </c>
      <c r="F305" s="83" t="s">
        <v>261</v>
      </c>
      <c r="G305" s="76"/>
      <c r="H305" s="76"/>
      <c r="I305" s="76"/>
      <c r="J305" s="76"/>
      <c r="K305" s="76"/>
      <c r="L305" s="76"/>
      <c r="M305" s="76"/>
      <c r="N305" s="77">
        <f t="shared" ref="N305" si="208">SUBTOTAL(9,G305:M305)</f>
        <v>0</v>
      </c>
      <c r="O305" s="78">
        <f t="shared" si="201"/>
        <v>0</v>
      </c>
    </row>
    <row r="306" spans="1:15" ht="12.75" x14ac:dyDescent="0.2">
      <c r="A306" s="68">
        <v>2</v>
      </c>
      <c r="B306" s="69">
        <v>6</v>
      </c>
      <c r="C306" s="69">
        <v>5</v>
      </c>
      <c r="D306" s="69">
        <v>4</v>
      </c>
      <c r="E306" s="69"/>
      <c r="F306" s="84" t="s">
        <v>262</v>
      </c>
      <c r="G306" s="87">
        <f>+G307</f>
        <v>0</v>
      </c>
      <c r="H306" s="87">
        <f t="shared" ref="H306:O306" si="209">+H307</f>
        <v>0</v>
      </c>
      <c r="I306" s="87">
        <f t="shared" si="209"/>
        <v>0</v>
      </c>
      <c r="J306" s="87">
        <f t="shared" si="209"/>
        <v>0</v>
      </c>
      <c r="K306" s="87">
        <f t="shared" si="209"/>
        <v>0</v>
      </c>
      <c r="L306" s="87">
        <f t="shared" si="209"/>
        <v>0</v>
      </c>
      <c r="M306" s="87">
        <f t="shared" si="209"/>
        <v>0</v>
      </c>
      <c r="N306" s="87">
        <f t="shared" si="209"/>
        <v>0</v>
      </c>
      <c r="O306" s="72">
        <f t="shared" si="209"/>
        <v>0</v>
      </c>
    </row>
    <row r="307" spans="1:15" ht="12.75" x14ac:dyDescent="0.2">
      <c r="A307" s="73">
        <v>2</v>
      </c>
      <c r="B307" s="74">
        <v>6</v>
      </c>
      <c r="C307" s="74">
        <v>5</v>
      </c>
      <c r="D307" s="74">
        <v>4</v>
      </c>
      <c r="E307" s="74" t="s">
        <v>34</v>
      </c>
      <c r="F307" s="83" t="s">
        <v>262</v>
      </c>
      <c r="G307" s="76"/>
      <c r="H307" s="76"/>
      <c r="I307" s="76"/>
      <c r="J307" s="76"/>
      <c r="K307" s="76"/>
      <c r="L307" s="76"/>
      <c r="M307" s="76"/>
      <c r="N307" s="77">
        <f t="shared" ref="N307:N314" si="210">SUBTOTAL(9,G307:M307)</f>
        <v>0</v>
      </c>
      <c r="O307" s="78">
        <f t="shared" si="201"/>
        <v>0</v>
      </c>
    </row>
    <row r="308" spans="1:15" ht="12.75" x14ac:dyDescent="0.2">
      <c r="A308" s="68">
        <v>2</v>
      </c>
      <c r="B308" s="69">
        <v>6</v>
      </c>
      <c r="C308" s="69">
        <v>5</v>
      </c>
      <c r="D308" s="69">
        <v>5</v>
      </c>
      <c r="E308" s="69"/>
      <c r="F308" s="84" t="s">
        <v>263</v>
      </c>
      <c r="G308" s="87">
        <f>+G309</f>
        <v>0</v>
      </c>
      <c r="H308" s="87">
        <f t="shared" ref="H308:O308" si="211">+H309</f>
        <v>0</v>
      </c>
      <c r="I308" s="87">
        <f t="shared" si="211"/>
        <v>0</v>
      </c>
      <c r="J308" s="87">
        <f t="shared" si="211"/>
        <v>0</v>
      </c>
      <c r="K308" s="87">
        <f t="shared" si="211"/>
        <v>0</v>
      </c>
      <c r="L308" s="87">
        <f t="shared" si="211"/>
        <v>0</v>
      </c>
      <c r="M308" s="87">
        <f t="shared" si="211"/>
        <v>0</v>
      </c>
      <c r="N308" s="87">
        <f t="shared" si="211"/>
        <v>0</v>
      </c>
      <c r="O308" s="72">
        <f t="shared" si="211"/>
        <v>0</v>
      </c>
    </row>
    <row r="309" spans="1:15" ht="12.75" x14ac:dyDescent="0.2">
      <c r="A309" s="73">
        <v>2</v>
      </c>
      <c r="B309" s="74">
        <v>6</v>
      </c>
      <c r="C309" s="74">
        <v>5</v>
      </c>
      <c r="D309" s="74">
        <v>5</v>
      </c>
      <c r="E309" s="74" t="s">
        <v>34</v>
      </c>
      <c r="F309" s="83" t="s">
        <v>263</v>
      </c>
      <c r="G309" s="76"/>
      <c r="H309" s="76"/>
      <c r="I309" s="76"/>
      <c r="J309" s="76"/>
      <c r="K309" s="76"/>
      <c r="L309" s="76"/>
      <c r="M309" s="76"/>
      <c r="N309" s="77">
        <f t="shared" si="210"/>
        <v>0</v>
      </c>
      <c r="O309" s="78">
        <f t="shared" si="201"/>
        <v>0</v>
      </c>
    </row>
    <row r="310" spans="1:15" ht="12.75" x14ac:dyDescent="0.2">
      <c r="A310" s="68">
        <v>2</v>
      </c>
      <c r="B310" s="69">
        <v>6</v>
      </c>
      <c r="C310" s="69">
        <v>5</v>
      </c>
      <c r="D310" s="69">
        <v>6</v>
      </c>
      <c r="E310" s="69"/>
      <c r="F310" s="84" t="s">
        <v>264</v>
      </c>
      <c r="G310" s="87">
        <f>+G311</f>
        <v>0</v>
      </c>
      <c r="H310" s="87">
        <f t="shared" ref="H310:O310" si="212">+H311</f>
        <v>0</v>
      </c>
      <c r="I310" s="87">
        <f t="shared" si="212"/>
        <v>0</v>
      </c>
      <c r="J310" s="87">
        <f t="shared" si="212"/>
        <v>0</v>
      </c>
      <c r="K310" s="87">
        <f t="shared" si="212"/>
        <v>0</v>
      </c>
      <c r="L310" s="87">
        <f t="shared" si="212"/>
        <v>0</v>
      </c>
      <c r="M310" s="87">
        <f t="shared" si="212"/>
        <v>0</v>
      </c>
      <c r="N310" s="87">
        <f t="shared" si="212"/>
        <v>0</v>
      </c>
      <c r="O310" s="72">
        <f t="shared" si="212"/>
        <v>0</v>
      </c>
    </row>
    <row r="311" spans="1:15" ht="12.75" x14ac:dyDescent="0.2">
      <c r="A311" s="73">
        <v>2</v>
      </c>
      <c r="B311" s="74">
        <v>6</v>
      </c>
      <c r="C311" s="74">
        <v>5</v>
      </c>
      <c r="D311" s="74">
        <v>6</v>
      </c>
      <c r="E311" s="74" t="s">
        <v>34</v>
      </c>
      <c r="F311" s="83" t="s">
        <v>264</v>
      </c>
      <c r="G311" s="76"/>
      <c r="H311" s="76"/>
      <c r="I311" s="76"/>
      <c r="J311" s="76"/>
      <c r="K311" s="76"/>
      <c r="L311" s="76"/>
      <c r="M311" s="76"/>
      <c r="N311" s="77">
        <f t="shared" si="210"/>
        <v>0</v>
      </c>
      <c r="O311" s="78">
        <f t="shared" si="201"/>
        <v>0</v>
      </c>
    </row>
    <row r="312" spans="1:15" ht="12.75" x14ac:dyDescent="0.2">
      <c r="A312" s="64">
        <v>2</v>
      </c>
      <c r="B312" s="65">
        <v>6</v>
      </c>
      <c r="C312" s="65">
        <v>6</v>
      </c>
      <c r="D312" s="65"/>
      <c r="E312" s="65"/>
      <c r="F312" s="66" t="s">
        <v>265</v>
      </c>
      <c r="G312" s="67">
        <f>+G313</f>
        <v>0</v>
      </c>
      <c r="H312" s="67">
        <f t="shared" ref="H312:M313" si="213">+H313</f>
        <v>0</v>
      </c>
      <c r="I312" s="67">
        <f t="shared" si="213"/>
        <v>0</v>
      </c>
      <c r="J312" s="67">
        <f t="shared" si="213"/>
        <v>0</v>
      </c>
      <c r="K312" s="67">
        <f t="shared" si="213"/>
        <v>0</v>
      </c>
      <c r="L312" s="67">
        <f t="shared" si="213"/>
        <v>0</v>
      </c>
      <c r="M312" s="67">
        <f t="shared" si="213"/>
        <v>0</v>
      </c>
      <c r="N312" s="67">
        <f>+N313</f>
        <v>0</v>
      </c>
      <c r="O312" s="92">
        <f t="shared" ref="N312:P321" si="214">+O313</f>
        <v>0</v>
      </c>
    </row>
    <row r="313" spans="1:15" ht="12.75" x14ac:dyDescent="0.2">
      <c r="A313" s="68">
        <v>2</v>
      </c>
      <c r="B313" s="69">
        <v>6</v>
      </c>
      <c r="C313" s="69">
        <v>6</v>
      </c>
      <c r="D313" s="69">
        <v>1</v>
      </c>
      <c r="E313" s="69"/>
      <c r="F313" s="96" t="s">
        <v>266</v>
      </c>
      <c r="G313" s="71">
        <f>+G314</f>
        <v>0</v>
      </c>
      <c r="H313" s="71">
        <f t="shared" si="213"/>
        <v>0</v>
      </c>
      <c r="I313" s="71">
        <f t="shared" si="213"/>
        <v>0</v>
      </c>
      <c r="J313" s="71">
        <f t="shared" si="213"/>
        <v>0</v>
      </c>
      <c r="K313" s="71">
        <f t="shared" si="213"/>
        <v>0</v>
      </c>
      <c r="L313" s="71">
        <f t="shared" si="213"/>
        <v>0</v>
      </c>
      <c r="M313" s="71">
        <f t="shared" si="213"/>
        <v>0</v>
      </c>
      <c r="N313" s="71">
        <f>+N314</f>
        <v>0</v>
      </c>
      <c r="O313" s="72">
        <f t="shared" si="214"/>
        <v>0</v>
      </c>
    </row>
    <row r="314" spans="1:15" ht="12.75" x14ac:dyDescent="0.2">
      <c r="A314" s="73">
        <v>2</v>
      </c>
      <c r="B314" s="74">
        <v>6</v>
      </c>
      <c r="C314" s="74">
        <v>6</v>
      </c>
      <c r="D314" s="74">
        <v>1</v>
      </c>
      <c r="E314" s="74" t="s">
        <v>34</v>
      </c>
      <c r="F314" s="83" t="s">
        <v>266</v>
      </c>
      <c r="G314" s="76"/>
      <c r="H314" s="76"/>
      <c r="I314" s="76"/>
      <c r="J314" s="76"/>
      <c r="K314" s="76"/>
      <c r="L314" s="76"/>
      <c r="M314" s="76"/>
      <c r="N314" s="80">
        <f t="shared" si="210"/>
        <v>0</v>
      </c>
      <c r="O314" s="78">
        <f t="shared" si="201"/>
        <v>0</v>
      </c>
    </row>
    <row r="315" spans="1:15" ht="12.75" x14ac:dyDescent="0.2">
      <c r="A315" s="64">
        <v>2</v>
      </c>
      <c r="B315" s="65">
        <v>6</v>
      </c>
      <c r="C315" s="65">
        <v>8</v>
      </c>
      <c r="D315" s="65"/>
      <c r="E315" s="65"/>
      <c r="F315" s="66" t="s">
        <v>267</v>
      </c>
      <c r="G315" s="67">
        <f>+G316+G319+G321+G323</f>
        <v>0</v>
      </c>
      <c r="H315" s="67">
        <f t="shared" ref="H315:M315" si="215">+H316+H319+H321+H323</f>
        <v>0</v>
      </c>
      <c r="I315" s="67">
        <f t="shared" si="215"/>
        <v>0</v>
      </c>
      <c r="J315" s="67">
        <f t="shared" si="215"/>
        <v>0</v>
      </c>
      <c r="K315" s="67">
        <f t="shared" si="215"/>
        <v>0</v>
      </c>
      <c r="L315" s="67">
        <f t="shared" si="215"/>
        <v>0</v>
      </c>
      <c r="M315" s="67">
        <f t="shared" si="215"/>
        <v>0</v>
      </c>
      <c r="N315" s="67">
        <f>+N316+N319+N321+N323</f>
        <v>0</v>
      </c>
      <c r="O315" s="67">
        <f t="shared" ref="O315" si="216">+O316+O319+O321+O323</f>
        <v>0</v>
      </c>
    </row>
    <row r="316" spans="1:15" ht="12.75" x14ac:dyDescent="0.2">
      <c r="A316" s="68">
        <v>2</v>
      </c>
      <c r="B316" s="69">
        <v>6</v>
      </c>
      <c r="C316" s="69">
        <v>8</v>
      </c>
      <c r="D316" s="69">
        <v>3</v>
      </c>
      <c r="E316" s="69"/>
      <c r="F316" s="84" t="s">
        <v>268</v>
      </c>
      <c r="G316" s="87">
        <f>+G317+G318</f>
        <v>0</v>
      </c>
      <c r="H316" s="87">
        <f t="shared" ref="H316:O316" si="217">+H317+H318</f>
        <v>0</v>
      </c>
      <c r="I316" s="87">
        <f t="shared" si="217"/>
        <v>0</v>
      </c>
      <c r="J316" s="87">
        <f t="shared" si="217"/>
        <v>0</v>
      </c>
      <c r="K316" s="87">
        <f t="shared" si="217"/>
        <v>0</v>
      </c>
      <c r="L316" s="87">
        <f t="shared" si="217"/>
        <v>0</v>
      </c>
      <c r="M316" s="87">
        <f t="shared" si="217"/>
        <v>0</v>
      </c>
      <c r="N316" s="87">
        <f t="shared" si="217"/>
        <v>0</v>
      </c>
      <c r="O316" s="72">
        <f t="shared" si="217"/>
        <v>0</v>
      </c>
    </row>
    <row r="317" spans="1:15" ht="12.75" x14ac:dyDescent="0.2">
      <c r="A317" s="85">
        <v>2</v>
      </c>
      <c r="B317" s="74">
        <v>6</v>
      </c>
      <c r="C317" s="74">
        <v>8</v>
      </c>
      <c r="D317" s="74">
        <v>3</v>
      </c>
      <c r="E317" s="74" t="s">
        <v>34</v>
      </c>
      <c r="F317" s="83" t="s">
        <v>269</v>
      </c>
      <c r="G317" s="76"/>
      <c r="H317" s="76"/>
      <c r="I317" s="76"/>
      <c r="J317" s="76"/>
      <c r="K317" s="76"/>
      <c r="L317" s="76"/>
      <c r="M317" s="76"/>
      <c r="N317" s="77">
        <f t="shared" ref="N317" si="218">SUBTOTAL(9,G317:M317)</f>
        <v>0</v>
      </c>
      <c r="O317" s="78">
        <f>IFERROR(N317/$N$18*100,"0.00")</f>
        <v>0</v>
      </c>
    </row>
    <row r="318" spans="1:15" ht="12.75" x14ac:dyDescent="0.2">
      <c r="A318" s="85">
        <v>2</v>
      </c>
      <c r="B318" s="74">
        <v>6</v>
      </c>
      <c r="C318" s="74">
        <v>8</v>
      </c>
      <c r="D318" s="74">
        <v>3</v>
      </c>
      <c r="E318" s="74" t="s">
        <v>36</v>
      </c>
      <c r="F318" s="83" t="s">
        <v>270</v>
      </c>
      <c r="G318" s="76"/>
      <c r="H318" s="76"/>
      <c r="I318" s="76"/>
      <c r="J318" s="76"/>
      <c r="K318" s="76"/>
      <c r="L318" s="76"/>
      <c r="M318" s="76"/>
      <c r="N318" s="77">
        <f>SUBTOTAL(9,G318:M318)</f>
        <v>0</v>
      </c>
      <c r="O318" s="78">
        <f t="shared" si="201"/>
        <v>0</v>
      </c>
    </row>
    <row r="319" spans="1:15" ht="12.75" x14ac:dyDescent="0.2">
      <c r="A319" s="68">
        <v>2</v>
      </c>
      <c r="B319" s="69">
        <v>6</v>
      </c>
      <c r="C319" s="69">
        <v>8</v>
      </c>
      <c r="D319" s="69">
        <v>5</v>
      </c>
      <c r="E319" s="69"/>
      <c r="F319" s="84" t="s">
        <v>271</v>
      </c>
      <c r="G319" s="87">
        <f>+G320</f>
        <v>0</v>
      </c>
      <c r="H319" s="87">
        <f t="shared" ref="H319:M319" si="219">+H320</f>
        <v>0</v>
      </c>
      <c r="I319" s="87">
        <f t="shared" si="219"/>
        <v>0</v>
      </c>
      <c r="J319" s="87">
        <f t="shared" si="219"/>
        <v>0</v>
      </c>
      <c r="K319" s="87">
        <f t="shared" si="219"/>
        <v>0</v>
      </c>
      <c r="L319" s="87">
        <f t="shared" si="219"/>
        <v>0</v>
      </c>
      <c r="M319" s="87">
        <f t="shared" si="219"/>
        <v>0</v>
      </c>
      <c r="N319" s="71">
        <f t="shared" si="214"/>
        <v>0</v>
      </c>
      <c r="O319" s="72">
        <f t="shared" si="201"/>
        <v>0</v>
      </c>
    </row>
    <row r="320" spans="1:15" ht="12.75" x14ac:dyDescent="0.2">
      <c r="A320" s="85">
        <v>2</v>
      </c>
      <c r="B320" s="74">
        <v>6</v>
      </c>
      <c r="C320" s="74">
        <v>8</v>
      </c>
      <c r="D320" s="74">
        <v>5</v>
      </c>
      <c r="E320" s="74" t="s">
        <v>34</v>
      </c>
      <c r="F320" s="83" t="s">
        <v>271</v>
      </c>
      <c r="G320" s="76"/>
      <c r="H320" s="76"/>
      <c r="I320" s="76"/>
      <c r="J320" s="76"/>
      <c r="K320" s="76"/>
      <c r="L320" s="76"/>
      <c r="M320" s="76"/>
      <c r="N320" s="80">
        <f>SUBTOTAL(9,G320:M320)</f>
        <v>0</v>
      </c>
      <c r="O320" s="78">
        <f t="shared" si="201"/>
        <v>0</v>
      </c>
    </row>
    <row r="321" spans="1:15" ht="12.75" x14ac:dyDescent="0.2">
      <c r="A321" s="68">
        <v>2</v>
      </c>
      <c r="B321" s="69">
        <v>6</v>
      </c>
      <c r="C321" s="69">
        <v>8</v>
      </c>
      <c r="D321" s="69">
        <v>8</v>
      </c>
      <c r="E321" s="69"/>
      <c r="F321" s="96" t="s">
        <v>272</v>
      </c>
      <c r="G321" s="87">
        <f>+G322</f>
        <v>0</v>
      </c>
      <c r="H321" s="87">
        <f t="shared" ref="H321:M321" si="220">+H322</f>
        <v>0</v>
      </c>
      <c r="I321" s="87">
        <f t="shared" si="220"/>
        <v>0</v>
      </c>
      <c r="J321" s="87">
        <f t="shared" si="220"/>
        <v>0</v>
      </c>
      <c r="K321" s="87">
        <f t="shared" si="220"/>
        <v>0</v>
      </c>
      <c r="L321" s="87">
        <f t="shared" si="220"/>
        <v>0</v>
      </c>
      <c r="M321" s="87">
        <f t="shared" si="220"/>
        <v>0</v>
      </c>
      <c r="N321" s="71">
        <f t="shared" si="214"/>
        <v>0</v>
      </c>
      <c r="O321" s="72">
        <f t="shared" si="201"/>
        <v>0</v>
      </c>
    </row>
    <row r="322" spans="1:15" ht="12.75" x14ac:dyDescent="0.2">
      <c r="A322" s="85">
        <v>2</v>
      </c>
      <c r="B322" s="74">
        <v>6</v>
      </c>
      <c r="C322" s="74">
        <v>8</v>
      </c>
      <c r="D322" s="74">
        <v>8</v>
      </c>
      <c r="E322" s="74" t="s">
        <v>34</v>
      </c>
      <c r="F322" s="83" t="s">
        <v>273</v>
      </c>
      <c r="G322" s="76"/>
      <c r="H322" s="76"/>
      <c r="I322" s="76"/>
      <c r="J322" s="76"/>
      <c r="K322" s="76"/>
      <c r="L322" s="76"/>
      <c r="M322" s="76"/>
      <c r="N322" s="77">
        <f>SUBTOTAL(9,G322:M322)</f>
        <v>0</v>
      </c>
      <c r="O322" s="78">
        <f t="shared" si="201"/>
        <v>0</v>
      </c>
    </row>
    <row r="323" spans="1:15" ht="12.75" x14ac:dyDescent="0.2">
      <c r="A323" s="68">
        <v>2</v>
      </c>
      <c r="B323" s="69">
        <v>6</v>
      </c>
      <c r="C323" s="69">
        <v>8</v>
      </c>
      <c r="D323" s="69">
        <v>9</v>
      </c>
      <c r="E323" s="69"/>
      <c r="F323" s="96" t="s">
        <v>274</v>
      </c>
      <c r="G323" s="87">
        <f>+G324</f>
        <v>0</v>
      </c>
      <c r="H323" s="87">
        <f t="shared" ref="H323:M323" si="221">+H324</f>
        <v>0</v>
      </c>
      <c r="I323" s="87">
        <f t="shared" si="221"/>
        <v>0</v>
      </c>
      <c r="J323" s="87">
        <f t="shared" si="221"/>
        <v>0</v>
      </c>
      <c r="K323" s="87">
        <f t="shared" si="221"/>
        <v>0</v>
      </c>
      <c r="L323" s="87">
        <f t="shared" si="221"/>
        <v>0</v>
      </c>
      <c r="M323" s="87">
        <f t="shared" si="221"/>
        <v>0</v>
      </c>
      <c r="N323" s="87">
        <f>+N324</f>
        <v>0</v>
      </c>
      <c r="O323" s="78">
        <f t="shared" si="201"/>
        <v>0</v>
      </c>
    </row>
    <row r="324" spans="1:15" ht="12.75" x14ac:dyDescent="0.2">
      <c r="A324" s="85">
        <v>2</v>
      </c>
      <c r="B324" s="74">
        <v>6</v>
      </c>
      <c r="C324" s="74">
        <v>8</v>
      </c>
      <c r="D324" s="74">
        <v>9</v>
      </c>
      <c r="E324" s="74" t="s">
        <v>34</v>
      </c>
      <c r="F324" s="83" t="s">
        <v>274</v>
      </c>
      <c r="G324" s="76"/>
      <c r="H324" s="76"/>
      <c r="I324" s="76"/>
      <c r="J324" s="76"/>
      <c r="K324" s="76"/>
      <c r="L324" s="76"/>
      <c r="M324" s="76"/>
      <c r="N324" s="77">
        <f>SUBTOTAL(9,G324:M324)</f>
        <v>0</v>
      </c>
      <c r="O324" s="78">
        <f t="shared" si="201"/>
        <v>0</v>
      </c>
    </row>
    <row r="325" spans="1:15" ht="12.75" x14ac:dyDescent="0.2">
      <c r="A325" s="59">
        <v>2</v>
      </c>
      <c r="B325" s="60">
        <v>7</v>
      </c>
      <c r="C325" s="61"/>
      <c r="D325" s="61"/>
      <c r="E325" s="61"/>
      <c r="F325" s="62" t="s">
        <v>275</v>
      </c>
      <c r="G325" s="63">
        <f>+G326</f>
        <v>0</v>
      </c>
      <c r="H325" s="63">
        <f t="shared" ref="H325:O327" si="222">+H326</f>
        <v>0</v>
      </c>
      <c r="I325" s="63">
        <f t="shared" si="222"/>
        <v>0</v>
      </c>
      <c r="J325" s="63">
        <f t="shared" si="222"/>
        <v>0</v>
      </c>
      <c r="K325" s="63">
        <f t="shared" si="222"/>
        <v>0</v>
      </c>
      <c r="L325" s="63">
        <f t="shared" si="222"/>
        <v>0</v>
      </c>
      <c r="M325" s="63">
        <f t="shared" si="222"/>
        <v>0</v>
      </c>
      <c r="N325" s="63">
        <f>+N326</f>
        <v>0</v>
      </c>
      <c r="O325" s="98">
        <f t="shared" si="222"/>
        <v>0</v>
      </c>
    </row>
    <row r="326" spans="1:15" ht="12.75" x14ac:dyDescent="0.2">
      <c r="A326" s="64">
        <v>2</v>
      </c>
      <c r="B326" s="65">
        <v>7</v>
      </c>
      <c r="C326" s="65">
        <v>1</v>
      </c>
      <c r="D326" s="65"/>
      <c r="E326" s="65"/>
      <c r="F326" s="66" t="s">
        <v>276</v>
      </c>
      <c r="G326" s="67">
        <f>+G327</f>
        <v>0</v>
      </c>
      <c r="H326" s="67">
        <f t="shared" si="222"/>
        <v>0</v>
      </c>
      <c r="I326" s="67">
        <f t="shared" si="222"/>
        <v>0</v>
      </c>
      <c r="J326" s="67">
        <f t="shared" si="222"/>
        <v>0</v>
      </c>
      <c r="K326" s="67">
        <f t="shared" si="222"/>
        <v>0</v>
      </c>
      <c r="L326" s="67">
        <f t="shared" si="222"/>
        <v>0</v>
      </c>
      <c r="M326" s="67">
        <f t="shared" si="222"/>
        <v>0</v>
      </c>
      <c r="N326" s="67">
        <f t="shared" si="222"/>
        <v>0</v>
      </c>
      <c r="O326" s="72">
        <f t="shared" si="222"/>
        <v>0</v>
      </c>
    </row>
    <row r="327" spans="1:15" ht="12.75" x14ac:dyDescent="0.2">
      <c r="A327" s="68">
        <v>2</v>
      </c>
      <c r="B327" s="69">
        <v>7</v>
      </c>
      <c r="C327" s="69">
        <v>1</v>
      </c>
      <c r="D327" s="69">
        <v>2</v>
      </c>
      <c r="E327" s="69"/>
      <c r="F327" s="84" t="s">
        <v>277</v>
      </c>
      <c r="G327" s="87">
        <f>+G328</f>
        <v>0</v>
      </c>
      <c r="H327" s="87">
        <f t="shared" si="222"/>
        <v>0</v>
      </c>
      <c r="I327" s="87">
        <f t="shared" si="222"/>
        <v>0</v>
      </c>
      <c r="J327" s="87">
        <f t="shared" si="222"/>
        <v>0</v>
      </c>
      <c r="K327" s="87">
        <f t="shared" si="222"/>
        <v>0</v>
      </c>
      <c r="L327" s="87">
        <f t="shared" si="222"/>
        <v>0</v>
      </c>
      <c r="M327" s="87">
        <f t="shared" si="222"/>
        <v>0</v>
      </c>
      <c r="N327" s="87">
        <f t="shared" si="222"/>
        <v>0</v>
      </c>
      <c r="O327" s="72">
        <f t="shared" si="222"/>
        <v>0</v>
      </c>
    </row>
    <row r="328" spans="1:15" ht="12.75" x14ac:dyDescent="0.2">
      <c r="A328" s="99">
        <v>2</v>
      </c>
      <c r="B328" s="100">
        <v>7</v>
      </c>
      <c r="C328" s="100">
        <v>1</v>
      </c>
      <c r="D328" s="100">
        <v>2</v>
      </c>
      <c r="E328" s="100" t="s">
        <v>34</v>
      </c>
      <c r="F328" s="101" t="s">
        <v>277</v>
      </c>
      <c r="G328" s="102"/>
      <c r="H328" s="102"/>
      <c r="I328" s="102"/>
      <c r="J328" s="102"/>
      <c r="K328" s="102"/>
      <c r="L328" s="102"/>
      <c r="M328" s="102"/>
      <c r="N328" s="103">
        <f t="shared" ref="N328" si="223">SUBTOTAL(9,G328:M328)</f>
        <v>0</v>
      </c>
      <c r="O328" s="104">
        <f t="shared" si="201"/>
        <v>0</v>
      </c>
    </row>
    <row r="329" spans="1:15" s="4" customFormat="1" x14ac:dyDescent="0.3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</row>
    <row r="330" spans="1:15" s="4" customFormat="1" x14ac:dyDescent="0.3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</row>
    <row r="331" spans="1:15" s="4" customFormat="1" x14ac:dyDescent="0.3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</row>
    <row r="332" spans="1:15" s="4" customFormat="1" x14ac:dyDescent="0.3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</row>
    <row r="333" spans="1:15" s="4" customFormat="1" x14ac:dyDescent="0.3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</row>
    <row r="334" spans="1:15" s="4" customFormat="1" x14ac:dyDescent="0.3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</row>
    <row r="335" spans="1:15" s="4" customFormat="1" x14ac:dyDescent="0.3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</row>
    <row r="336" spans="1:15" s="4" customFormat="1" x14ac:dyDescent="0.3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</row>
    <row r="337" spans="1:14" s="4" customFormat="1" x14ac:dyDescent="0.3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</row>
    <row r="338" spans="1:14" s="4" customFormat="1" x14ac:dyDescent="0.3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</row>
    <row r="339" spans="1:14" s="4" customFormat="1" x14ac:dyDescent="0.3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</row>
    <row r="340" spans="1:14" s="4" customFormat="1" x14ac:dyDescent="0.3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</row>
    <row r="341" spans="1:14" s="4" customFormat="1" x14ac:dyDescent="0.3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</row>
    <row r="342" spans="1:14" s="4" customFormat="1" x14ac:dyDescent="0.3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</row>
    <row r="343" spans="1:14" s="4" customFormat="1" x14ac:dyDescent="0.3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</row>
    <row r="344" spans="1:14" s="4" customFormat="1" x14ac:dyDescent="0.3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</row>
    <row r="345" spans="1:14" s="4" customFormat="1" x14ac:dyDescent="0.3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</row>
    <row r="346" spans="1:14" s="4" customFormat="1" x14ac:dyDescent="0.3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</row>
    <row r="347" spans="1:14" s="4" customFormat="1" x14ac:dyDescent="0.3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</row>
    <row r="348" spans="1:14" s="4" customFormat="1" x14ac:dyDescent="0.3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</row>
    <row r="349" spans="1:14" s="4" customFormat="1" x14ac:dyDescent="0.3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</row>
    <row r="350" spans="1:14" s="4" customFormat="1" x14ac:dyDescent="0.3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</row>
    <row r="351" spans="1:14" s="4" customFormat="1" x14ac:dyDescent="0.3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</row>
    <row r="352" spans="1:14" s="4" customFormat="1" x14ac:dyDescent="0.3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</row>
    <row r="353" spans="1:14" s="4" customFormat="1" x14ac:dyDescent="0.3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</row>
    <row r="354" spans="1:14" s="4" customFormat="1" x14ac:dyDescent="0.3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</row>
    <row r="355" spans="1:14" s="4" customFormat="1" x14ac:dyDescent="0.3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</row>
    <row r="356" spans="1:14" s="4" customFormat="1" x14ac:dyDescent="0.3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</row>
    <row r="357" spans="1:14" s="4" customFormat="1" x14ac:dyDescent="0.3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</row>
    <row r="358" spans="1:14" s="4" customFormat="1" x14ac:dyDescent="0.3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</row>
    <row r="359" spans="1:14" s="4" customFormat="1" x14ac:dyDescent="0.3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</row>
    <row r="360" spans="1:14" s="4" customFormat="1" x14ac:dyDescent="0.3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</row>
    <row r="361" spans="1:14" s="4" customFormat="1" x14ac:dyDescent="0.3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</row>
    <row r="362" spans="1:14" s="4" customFormat="1" x14ac:dyDescent="0.3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</row>
    <row r="363" spans="1:14" s="4" customFormat="1" x14ac:dyDescent="0.3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</row>
    <row r="364" spans="1:14" s="4" customFormat="1" x14ac:dyDescent="0.3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</row>
    <row r="365" spans="1:14" s="4" customFormat="1" x14ac:dyDescent="0.3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</row>
    <row r="366" spans="1:14" s="4" customFormat="1" x14ac:dyDescent="0.3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</row>
    <row r="367" spans="1:14" s="4" customFormat="1" x14ac:dyDescent="0.3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</row>
    <row r="368" spans="1:14" s="4" customFormat="1" x14ac:dyDescent="0.3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</row>
    <row r="369" spans="1:14" s="4" customFormat="1" x14ac:dyDescent="0.3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</row>
    <row r="370" spans="1:14" s="4" customFormat="1" x14ac:dyDescent="0.3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</row>
    <row r="371" spans="1:14" s="4" customFormat="1" x14ac:dyDescent="0.3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</row>
    <row r="372" spans="1:14" s="4" customFormat="1" x14ac:dyDescent="0.3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</row>
    <row r="373" spans="1:14" s="4" customFormat="1" x14ac:dyDescent="0.3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</row>
    <row r="374" spans="1:14" s="4" customFormat="1" x14ac:dyDescent="0.3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</row>
    <row r="375" spans="1:14" s="4" customFormat="1" x14ac:dyDescent="0.3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</row>
    <row r="376" spans="1:14" s="4" customFormat="1" x14ac:dyDescent="0.3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</row>
    <row r="377" spans="1:14" s="4" customFormat="1" x14ac:dyDescent="0.3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</row>
    <row r="378" spans="1:14" s="4" customFormat="1" x14ac:dyDescent="0.3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</row>
    <row r="379" spans="1:14" s="4" customFormat="1" x14ac:dyDescent="0.3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</row>
    <row r="380" spans="1:14" s="4" customFormat="1" x14ac:dyDescent="0.3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</row>
    <row r="381" spans="1:14" s="4" customFormat="1" x14ac:dyDescent="0.3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</row>
    <row r="382" spans="1:14" s="4" customFormat="1" x14ac:dyDescent="0.3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</row>
    <row r="383" spans="1:14" s="4" customFormat="1" x14ac:dyDescent="0.3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</row>
    <row r="384" spans="1:14" s="4" customFormat="1" x14ac:dyDescent="0.3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</row>
    <row r="385" spans="1:14" s="4" customFormat="1" x14ac:dyDescent="0.3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</row>
    <row r="386" spans="1:14" s="4" customFormat="1" x14ac:dyDescent="0.3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</row>
    <row r="387" spans="1:14" s="4" customFormat="1" x14ac:dyDescent="0.3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</row>
    <row r="388" spans="1:14" s="4" customFormat="1" x14ac:dyDescent="0.3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</row>
    <row r="389" spans="1:14" s="4" customFormat="1" x14ac:dyDescent="0.3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</row>
    <row r="390" spans="1:14" s="4" customFormat="1" x14ac:dyDescent="0.3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</row>
    <row r="391" spans="1:14" s="4" customFormat="1" x14ac:dyDescent="0.3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</row>
    <row r="392" spans="1:14" s="4" customFormat="1" x14ac:dyDescent="0.3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</row>
    <row r="393" spans="1:14" s="4" customFormat="1" x14ac:dyDescent="0.3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</row>
    <row r="394" spans="1:14" s="4" customFormat="1" x14ac:dyDescent="0.3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</row>
    <row r="395" spans="1:14" s="4" customFormat="1" x14ac:dyDescent="0.3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</row>
    <row r="396" spans="1:14" s="4" customFormat="1" x14ac:dyDescent="0.3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</row>
    <row r="397" spans="1:14" s="4" customFormat="1" x14ac:dyDescent="0.3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</row>
    <row r="398" spans="1:14" s="4" customFormat="1" x14ac:dyDescent="0.3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</row>
    <row r="399" spans="1:14" s="4" customFormat="1" x14ac:dyDescent="0.3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</row>
    <row r="400" spans="1:14" s="4" customFormat="1" x14ac:dyDescent="0.3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</row>
    <row r="401" spans="1:14" s="4" customFormat="1" x14ac:dyDescent="0.3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</row>
    <row r="402" spans="1:14" s="4" customFormat="1" x14ac:dyDescent="0.3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</row>
    <row r="403" spans="1:14" s="4" customFormat="1" x14ac:dyDescent="0.3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</row>
    <row r="404" spans="1:14" s="4" customFormat="1" x14ac:dyDescent="0.3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</row>
    <row r="405" spans="1:14" s="4" customFormat="1" x14ac:dyDescent="0.3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</row>
    <row r="406" spans="1:14" s="4" customFormat="1" x14ac:dyDescent="0.3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</row>
    <row r="407" spans="1:14" s="4" customFormat="1" x14ac:dyDescent="0.3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</row>
    <row r="408" spans="1:14" s="4" customFormat="1" x14ac:dyDescent="0.3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</row>
    <row r="409" spans="1:14" s="4" customFormat="1" x14ac:dyDescent="0.3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</row>
    <row r="410" spans="1:14" s="4" customFormat="1" x14ac:dyDescent="0.3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</row>
    <row r="411" spans="1:14" s="4" customFormat="1" x14ac:dyDescent="0.3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</row>
    <row r="412" spans="1:14" s="4" customFormat="1" x14ac:dyDescent="0.3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</row>
    <row r="413" spans="1:14" s="4" customFormat="1" x14ac:dyDescent="0.3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</row>
    <row r="414" spans="1:14" s="4" customFormat="1" x14ac:dyDescent="0.3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</row>
    <row r="415" spans="1:14" s="4" customFormat="1" x14ac:dyDescent="0.3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</row>
    <row r="416" spans="1:14" s="4" customFormat="1" x14ac:dyDescent="0.3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</row>
    <row r="417" spans="1:14" s="4" customFormat="1" x14ac:dyDescent="0.3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</row>
    <row r="418" spans="1:14" s="4" customFormat="1" x14ac:dyDescent="0.3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</row>
    <row r="419" spans="1:14" s="4" customFormat="1" x14ac:dyDescent="0.3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</row>
    <row r="420" spans="1:14" s="4" customFormat="1" x14ac:dyDescent="0.3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</row>
    <row r="421" spans="1:14" s="4" customFormat="1" x14ac:dyDescent="0.3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</row>
    <row r="422" spans="1:14" s="4" customFormat="1" x14ac:dyDescent="0.3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</row>
    <row r="423" spans="1:14" s="4" customFormat="1" x14ac:dyDescent="0.3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</row>
    <row r="424" spans="1:14" s="4" customFormat="1" x14ac:dyDescent="0.3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</row>
    <row r="425" spans="1:14" s="4" customFormat="1" x14ac:dyDescent="0.3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</row>
    <row r="426" spans="1:14" s="4" customFormat="1" x14ac:dyDescent="0.3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</row>
    <row r="427" spans="1:14" s="4" customFormat="1" x14ac:dyDescent="0.3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</row>
    <row r="428" spans="1:14" s="4" customFormat="1" x14ac:dyDescent="0.3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</row>
    <row r="429" spans="1:14" s="4" customFormat="1" x14ac:dyDescent="0.3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</row>
    <row r="430" spans="1:14" s="4" customFormat="1" x14ac:dyDescent="0.3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</row>
    <row r="431" spans="1:14" s="4" customFormat="1" x14ac:dyDescent="0.3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</row>
    <row r="432" spans="1:14" s="4" customFormat="1" x14ac:dyDescent="0.3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</row>
    <row r="433" spans="1:14" s="4" customFormat="1" x14ac:dyDescent="0.3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</row>
    <row r="434" spans="1:14" s="4" customFormat="1" x14ac:dyDescent="0.3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</row>
    <row r="435" spans="1:14" s="4" customFormat="1" x14ac:dyDescent="0.3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</row>
    <row r="436" spans="1:14" s="4" customFormat="1" x14ac:dyDescent="0.3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</row>
    <row r="437" spans="1:14" s="4" customFormat="1" x14ac:dyDescent="0.3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</row>
    <row r="438" spans="1:14" s="4" customFormat="1" x14ac:dyDescent="0.3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</row>
    <row r="439" spans="1:14" s="4" customFormat="1" x14ac:dyDescent="0.3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</row>
    <row r="440" spans="1:14" s="4" customFormat="1" x14ac:dyDescent="0.3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</row>
    <row r="441" spans="1:14" s="4" customFormat="1" x14ac:dyDescent="0.3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</row>
    <row r="442" spans="1:14" s="4" customFormat="1" x14ac:dyDescent="0.3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</row>
    <row r="443" spans="1:14" s="4" customFormat="1" x14ac:dyDescent="0.3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</row>
    <row r="444" spans="1:14" s="4" customFormat="1" x14ac:dyDescent="0.3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</row>
    <row r="445" spans="1:14" s="4" customFormat="1" x14ac:dyDescent="0.3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</row>
    <row r="446" spans="1:14" s="4" customFormat="1" x14ac:dyDescent="0.3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</row>
    <row r="447" spans="1:14" s="4" customFormat="1" x14ac:dyDescent="0.3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</row>
    <row r="448" spans="1:14" s="4" customFormat="1" x14ac:dyDescent="0.3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</row>
    <row r="449" spans="1:14" s="4" customFormat="1" x14ac:dyDescent="0.3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</row>
    <row r="450" spans="1:14" s="4" customFormat="1" x14ac:dyDescent="0.3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</row>
    <row r="451" spans="1:14" s="4" customFormat="1" x14ac:dyDescent="0.3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</row>
    <row r="452" spans="1:14" s="4" customFormat="1" x14ac:dyDescent="0.3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</row>
    <row r="453" spans="1:14" s="4" customFormat="1" x14ac:dyDescent="0.3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</row>
    <row r="454" spans="1:14" s="4" customFormat="1" x14ac:dyDescent="0.3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</row>
    <row r="455" spans="1:14" s="4" customFormat="1" x14ac:dyDescent="0.3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</row>
    <row r="456" spans="1:14" s="4" customFormat="1" x14ac:dyDescent="0.3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</row>
    <row r="457" spans="1:14" s="4" customFormat="1" x14ac:dyDescent="0.3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</row>
    <row r="458" spans="1:14" s="4" customFormat="1" x14ac:dyDescent="0.3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</row>
    <row r="459" spans="1:14" s="4" customFormat="1" x14ac:dyDescent="0.3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</row>
    <row r="460" spans="1:14" s="4" customFormat="1" x14ac:dyDescent="0.3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</row>
    <row r="461" spans="1:14" s="4" customFormat="1" x14ac:dyDescent="0.3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</row>
    <row r="462" spans="1:14" s="4" customFormat="1" x14ac:dyDescent="0.3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</row>
    <row r="463" spans="1:14" s="4" customFormat="1" x14ac:dyDescent="0.3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</row>
    <row r="464" spans="1:14" s="4" customFormat="1" x14ac:dyDescent="0.3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</row>
    <row r="465" spans="1:14" s="4" customFormat="1" x14ac:dyDescent="0.3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</row>
    <row r="466" spans="1:14" s="4" customFormat="1" x14ac:dyDescent="0.3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</row>
    <row r="467" spans="1:14" s="4" customFormat="1" x14ac:dyDescent="0.3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</row>
    <row r="468" spans="1:14" s="4" customFormat="1" x14ac:dyDescent="0.3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</row>
    <row r="469" spans="1:14" s="4" customFormat="1" x14ac:dyDescent="0.3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</row>
    <row r="470" spans="1:14" s="4" customFormat="1" x14ac:dyDescent="0.3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</row>
    <row r="471" spans="1:14" s="4" customFormat="1" x14ac:dyDescent="0.3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</row>
    <row r="472" spans="1:14" s="4" customFormat="1" x14ac:dyDescent="0.3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</row>
    <row r="473" spans="1:14" s="4" customFormat="1" x14ac:dyDescent="0.3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</row>
    <row r="474" spans="1:14" s="4" customFormat="1" x14ac:dyDescent="0.3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</row>
    <row r="475" spans="1:14" s="4" customFormat="1" x14ac:dyDescent="0.3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</row>
    <row r="476" spans="1:14" s="4" customFormat="1" x14ac:dyDescent="0.3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</row>
    <row r="477" spans="1:14" s="4" customFormat="1" x14ac:dyDescent="0.3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</row>
    <row r="478" spans="1:14" s="4" customFormat="1" x14ac:dyDescent="0.3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</row>
    <row r="479" spans="1:14" s="4" customFormat="1" x14ac:dyDescent="0.3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</row>
    <row r="480" spans="1:14" s="4" customFormat="1" x14ac:dyDescent="0.3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</row>
    <row r="481" spans="1:14" s="4" customFormat="1" x14ac:dyDescent="0.3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</row>
    <row r="482" spans="1:14" s="4" customFormat="1" x14ac:dyDescent="0.3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</row>
    <row r="483" spans="1:14" s="4" customFormat="1" x14ac:dyDescent="0.3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</row>
    <row r="484" spans="1:14" s="4" customFormat="1" x14ac:dyDescent="0.3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</row>
    <row r="485" spans="1:14" s="4" customFormat="1" x14ac:dyDescent="0.3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</row>
    <row r="486" spans="1:14" s="4" customFormat="1" x14ac:dyDescent="0.3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</row>
    <row r="487" spans="1:14" s="4" customFormat="1" x14ac:dyDescent="0.3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</row>
    <row r="488" spans="1:14" s="4" customFormat="1" x14ac:dyDescent="0.3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</row>
    <row r="489" spans="1:14" s="4" customFormat="1" x14ac:dyDescent="0.3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</row>
    <row r="490" spans="1:14" s="4" customFormat="1" x14ac:dyDescent="0.3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</row>
    <row r="491" spans="1:14" s="4" customFormat="1" x14ac:dyDescent="0.3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</row>
    <row r="492" spans="1:14" s="4" customFormat="1" x14ac:dyDescent="0.3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</row>
    <row r="493" spans="1:14" s="4" customFormat="1" x14ac:dyDescent="0.3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</row>
    <row r="494" spans="1:14" s="4" customFormat="1" x14ac:dyDescent="0.3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</row>
    <row r="495" spans="1:14" s="4" customFormat="1" x14ac:dyDescent="0.3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</row>
    <row r="496" spans="1:14" s="4" customFormat="1" x14ac:dyDescent="0.3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</row>
    <row r="497" spans="1:14" s="4" customFormat="1" x14ac:dyDescent="0.3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</row>
    <row r="498" spans="1:14" s="4" customFormat="1" x14ac:dyDescent="0.3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</row>
    <row r="499" spans="1:14" s="4" customFormat="1" x14ac:dyDescent="0.3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</row>
    <row r="500" spans="1:14" s="4" customFormat="1" x14ac:dyDescent="0.3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</row>
    <row r="501" spans="1:14" s="4" customFormat="1" x14ac:dyDescent="0.3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</row>
    <row r="502" spans="1:14" s="4" customFormat="1" x14ac:dyDescent="0.3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</row>
    <row r="503" spans="1:14" s="4" customFormat="1" x14ac:dyDescent="0.3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</row>
    <row r="504" spans="1:14" s="4" customFormat="1" x14ac:dyDescent="0.3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</row>
    <row r="505" spans="1:14" s="4" customFormat="1" x14ac:dyDescent="0.3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</row>
    <row r="506" spans="1:14" s="4" customFormat="1" x14ac:dyDescent="0.3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</row>
    <row r="507" spans="1:14" s="4" customFormat="1" x14ac:dyDescent="0.3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</row>
    <row r="508" spans="1:14" s="4" customFormat="1" x14ac:dyDescent="0.3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</row>
    <row r="509" spans="1:14" s="4" customFormat="1" x14ac:dyDescent="0.3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</row>
    <row r="510" spans="1:14" s="4" customFormat="1" x14ac:dyDescent="0.3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</row>
    <row r="511" spans="1:14" s="4" customFormat="1" x14ac:dyDescent="0.3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</row>
    <row r="512" spans="1:14" s="4" customFormat="1" x14ac:dyDescent="0.3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</row>
    <row r="513" spans="1:14" s="4" customFormat="1" x14ac:dyDescent="0.3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</row>
    <row r="514" spans="1:14" s="4" customFormat="1" x14ac:dyDescent="0.3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</row>
    <row r="515" spans="1:14" s="4" customFormat="1" x14ac:dyDescent="0.3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</row>
    <row r="516" spans="1:14" s="4" customFormat="1" x14ac:dyDescent="0.3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</row>
    <row r="517" spans="1:14" s="4" customFormat="1" x14ac:dyDescent="0.3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</row>
    <row r="518" spans="1:14" s="4" customFormat="1" x14ac:dyDescent="0.3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</row>
    <row r="519" spans="1:14" s="4" customFormat="1" x14ac:dyDescent="0.3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</row>
    <row r="520" spans="1:14" s="4" customFormat="1" x14ac:dyDescent="0.3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</row>
    <row r="521" spans="1:14" s="4" customFormat="1" x14ac:dyDescent="0.3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</row>
    <row r="522" spans="1:14" s="4" customFormat="1" x14ac:dyDescent="0.3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</row>
    <row r="523" spans="1:14" s="4" customFormat="1" x14ac:dyDescent="0.3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</row>
    <row r="524" spans="1:14" s="4" customFormat="1" x14ac:dyDescent="0.3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</row>
    <row r="525" spans="1:14" s="4" customFormat="1" x14ac:dyDescent="0.3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</row>
    <row r="526" spans="1:14" s="4" customFormat="1" x14ac:dyDescent="0.3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</row>
    <row r="527" spans="1:14" s="4" customFormat="1" x14ac:dyDescent="0.3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</row>
    <row r="528" spans="1:14" s="4" customFormat="1" x14ac:dyDescent="0.3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</row>
    <row r="529" spans="1:14" s="4" customFormat="1" x14ac:dyDescent="0.3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</row>
    <row r="530" spans="1:14" s="4" customFormat="1" x14ac:dyDescent="0.3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</row>
    <row r="531" spans="1:14" s="4" customFormat="1" x14ac:dyDescent="0.3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</row>
    <row r="532" spans="1:14" s="4" customFormat="1" x14ac:dyDescent="0.3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</row>
    <row r="533" spans="1:14" s="4" customFormat="1" x14ac:dyDescent="0.3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</row>
    <row r="534" spans="1:14" s="4" customFormat="1" x14ac:dyDescent="0.3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</row>
    <row r="535" spans="1:14" s="4" customFormat="1" x14ac:dyDescent="0.3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</row>
    <row r="536" spans="1:14" s="4" customFormat="1" x14ac:dyDescent="0.3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</row>
    <row r="537" spans="1:14" s="4" customFormat="1" x14ac:dyDescent="0.3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</row>
    <row r="538" spans="1:14" s="4" customFormat="1" x14ac:dyDescent="0.3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</row>
    <row r="539" spans="1:14" s="4" customFormat="1" x14ac:dyDescent="0.3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</row>
    <row r="540" spans="1:14" s="4" customFormat="1" x14ac:dyDescent="0.3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</row>
    <row r="541" spans="1:14" s="4" customFormat="1" x14ac:dyDescent="0.3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</row>
    <row r="542" spans="1:14" s="4" customFormat="1" x14ac:dyDescent="0.3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</row>
    <row r="543" spans="1:14" s="4" customFormat="1" x14ac:dyDescent="0.3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</row>
    <row r="544" spans="1:14" s="4" customFormat="1" x14ac:dyDescent="0.3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</row>
    <row r="545" spans="1:14" s="4" customFormat="1" x14ac:dyDescent="0.3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</row>
    <row r="546" spans="1:14" s="4" customFormat="1" x14ac:dyDescent="0.3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</row>
    <row r="547" spans="1:14" s="4" customFormat="1" x14ac:dyDescent="0.3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</row>
    <row r="548" spans="1:14" s="4" customFormat="1" x14ac:dyDescent="0.3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</row>
    <row r="549" spans="1:14" s="4" customFormat="1" x14ac:dyDescent="0.3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</row>
    <row r="550" spans="1:14" s="4" customFormat="1" x14ac:dyDescent="0.3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</row>
    <row r="551" spans="1:14" s="4" customFormat="1" x14ac:dyDescent="0.3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</row>
    <row r="552" spans="1:14" s="4" customFormat="1" x14ac:dyDescent="0.3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</row>
    <row r="553" spans="1:14" s="4" customFormat="1" x14ac:dyDescent="0.3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</row>
    <row r="554" spans="1:14" s="4" customFormat="1" x14ac:dyDescent="0.3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</row>
    <row r="555" spans="1:14" s="4" customFormat="1" x14ac:dyDescent="0.3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</row>
    <row r="556" spans="1:14" s="4" customFormat="1" x14ac:dyDescent="0.3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</row>
    <row r="557" spans="1:14" s="4" customFormat="1" x14ac:dyDescent="0.3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</row>
    <row r="558" spans="1:14" s="4" customFormat="1" x14ac:dyDescent="0.3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</row>
    <row r="559" spans="1:14" s="4" customFormat="1" x14ac:dyDescent="0.3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</row>
    <row r="560" spans="1:14" s="4" customFormat="1" x14ac:dyDescent="0.3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</row>
    <row r="561" spans="1:14" s="4" customFormat="1" x14ac:dyDescent="0.3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</row>
    <row r="562" spans="1:14" s="4" customFormat="1" x14ac:dyDescent="0.3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</row>
    <row r="563" spans="1:14" s="4" customFormat="1" x14ac:dyDescent="0.3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</row>
    <row r="564" spans="1:14" s="4" customFormat="1" x14ac:dyDescent="0.3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</row>
    <row r="565" spans="1:14" s="4" customFormat="1" x14ac:dyDescent="0.3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</row>
    <row r="566" spans="1:14" s="4" customFormat="1" x14ac:dyDescent="0.3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</row>
    <row r="567" spans="1:14" s="4" customFormat="1" x14ac:dyDescent="0.3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</row>
    <row r="568" spans="1:14" s="4" customFormat="1" x14ac:dyDescent="0.3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</row>
    <row r="569" spans="1:14" s="4" customFormat="1" x14ac:dyDescent="0.3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</row>
    <row r="570" spans="1:14" s="4" customFormat="1" x14ac:dyDescent="0.3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</row>
    <row r="571" spans="1:14" s="4" customFormat="1" x14ac:dyDescent="0.3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</row>
    <row r="572" spans="1:14" s="4" customFormat="1" x14ac:dyDescent="0.3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</row>
    <row r="573" spans="1:14" s="4" customFormat="1" x14ac:dyDescent="0.3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</row>
    <row r="574" spans="1:14" s="4" customFormat="1" x14ac:dyDescent="0.3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</row>
    <row r="575" spans="1:14" s="4" customFormat="1" x14ac:dyDescent="0.3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</row>
    <row r="576" spans="1:14" s="4" customFormat="1" x14ac:dyDescent="0.3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</row>
    <row r="577" spans="1:14" s="4" customFormat="1" x14ac:dyDescent="0.3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</row>
    <row r="578" spans="1:14" s="4" customFormat="1" x14ac:dyDescent="0.3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</row>
    <row r="579" spans="1:14" s="4" customFormat="1" x14ac:dyDescent="0.3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</row>
    <row r="580" spans="1:14" s="4" customFormat="1" x14ac:dyDescent="0.3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</row>
    <row r="581" spans="1:14" s="4" customFormat="1" x14ac:dyDescent="0.3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</row>
    <row r="582" spans="1:14" s="4" customFormat="1" x14ac:dyDescent="0.3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</row>
    <row r="583" spans="1:14" s="4" customFormat="1" x14ac:dyDescent="0.3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</row>
    <row r="584" spans="1:14" s="4" customFormat="1" x14ac:dyDescent="0.3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</row>
    <row r="585" spans="1:14" s="4" customFormat="1" x14ac:dyDescent="0.3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</row>
    <row r="586" spans="1:14" s="4" customFormat="1" x14ac:dyDescent="0.3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</row>
    <row r="587" spans="1:14" s="4" customFormat="1" x14ac:dyDescent="0.3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</row>
    <row r="588" spans="1:14" s="4" customFormat="1" x14ac:dyDescent="0.3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</row>
    <row r="589" spans="1:14" s="4" customFormat="1" x14ac:dyDescent="0.3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</row>
    <row r="590" spans="1:14" s="4" customFormat="1" x14ac:dyDescent="0.3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</row>
    <row r="591" spans="1:14" s="4" customFormat="1" x14ac:dyDescent="0.3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</row>
    <row r="592" spans="1:14" s="4" customFormat="1" x14ac:dyDescent="0.3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</row>
    <row r="593" spans="1:14" s="4" customFormat="1" x14ac:dyDescent="0.3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</row>
    <row r="594" spans="1:14" s="4" customFormat="1" x14ac:dyDescent="0.3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</row>
    <row r="595" spans="1:14" s="4" customFormat="1" x14ac:dyDescent="0.3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</row>
    <row r="596" spans="1:14" s="4" customFormat="1" x14ac:dyDescent="0.3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</row>
    <row r="597" spans="1:14" s="4" customFormat="1" x14ac:dyDescent="0.3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</row>
    <row r="598" spans="1:14" s="4" customFormat="1" x14ac:dyDescent="0.3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</row>
    <row r="599" spans="1:14" s="4" customFormat="1" x14ac:dyDescent="0.3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</row>
    <row r="600" spans="1:14" s="4" customFormat="1" x14ac:dyDescent="0.3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</row>
    <row r="601" spans="1:14" s="4" customFormat="1" x14ac:dyDescent="0.3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</row>
    <row r="602" spans="1:14" s="4" customFormat="1" x14ac:dyDescent="0.3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</row>
    <row r="603" spans="1:14" s="4" customFormat="1" x14ac:dyDescent="0.3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</row>
    <row r="604" spans="1:14" s="4" customFormat="1" x14ac:dyDescent="0.3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</row>
    <row r="605" spans="1:14" s="4" customFormat="1" x14ac:dyDescent="0.3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</row>
    <row r="606" spans="1:14" s="4" customFormat="1" x14ac:dyDescent="0.3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</row>
    <row r="607" spans="1:14" s="4" customFormat="1" x14ac:dyDescent="0.3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</row>
    <row r="608" spans="1:14" s="4" customFormat="1" x14ac:dyDescent="0.3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</row>
    <row r="609" spans="1:14" s="4" customFormat="1" x14ac:dyDescent="0.3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</row>
    <row r="610" spans="1:14" s="4" customFormat="1" x14ac:dyDescent="0.3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</row>
    <row r="611" spans="1:14" s="4" customFormat="1" x14ac:dyDescent="0.3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</row>
    <row r="612" spans="1:14" s="4" customFormat="1" x14ac:dyDescent="0.3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</row>
    <row r="613" spans="1:14" s="4" customFormat="1" x14ac:dyDescent="0.3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</row>
    <row r="614" spans="1:14" s="4" customFormat="1" x14ac:dyDescent="0.3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</row>
    <row r="615" spans="1:14" s="4" customFormat="1" x14ac:dyDescent="0.3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</row>
    <row r="616" spans="1:14" s="4" customFormat="1" x14ac:dyDescent="0.3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</row>
    <row r="617" spans="1:14" s="4" customFormat="1" x14ac:dyDescent="0.3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</row>
    <row r="618" spans="1:14" s="4" customFormat="1" x14ac:dyDescent="0.3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</row>
    <row r="619" spans="1:14" s="4" customFormat="1" x14ac:dyDescent="0.3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</row>
    <row r="620" spans="1:14" s="4" customFormat="1" x14ac:dyDescent="0.3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</row>
    <row r="621" spans="1:14" s="4" customFormat="1" x14ac:dyDescent="0.3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</row>
    <row r="622" spans="1:14" s="4" customFormat="1" x14ac:dyDescent="0.3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</row>
    <row r="623" spans="1:14" s="4" customFormat="1" x14ac:dyDescent="0.3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</row>
    <row r="624" spans="1:14" s="4" customFormat="1" x14ac:dyDescent="0.3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</row>
    <row r="625" spans="1:14" s="4" customFormat="1" x14ac:dyDescent="0.3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</row>
    <row r="626" spans="1:14" s="4" customFormat="1" x14ac:dyDescent="0.3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</row>
    <row r="627" spans="1:14" s="4" customFormat="1" x14ac:dyDescent="0.3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</row>
    <row r="628" spans="1:14" s="4" customFormat="1" x14ac:dyDescent="0.3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</row>
    <row r="629" spans="1:14" s="4" customFormat="1" x14ac:dyDescent="0.3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</row>
    <row r="630" spans="1:14" s="4" customFormat="1" x14ac:dyDescent="0.3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</row>
    <row r="631" spans="1:14" s="4" customFormat="1" x14ac:dyDescent="0.3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</row>
    <row r="632" spans="1:14" s="4" customFormat="1" x14ac:dyDescent="0.3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</row>
    <row r="633" spans="1:14" s="4" customFormat="1" x14ac:dyDescent="0.3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</row>
    <row r="634" spans="1:14" s="4" customFormat="1" x14ac:dyDescent="0.3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</row>
    <row r="635" spans="1:14" s="4" customFormat="1" x14ac:dyDescent="0.3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</row>
    <row r="636" spans="1:14" s="4" customFormat="1" x14ac:dyDescent="0.3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</row>
    <row r="637" spans="1:14" s="4" customFormat="1" x14ac:dyDescent="0.3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</row>
    <row r="638" spans="1:14" s="4" customFormat="1" x14ac:dyDescent="0.3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</row>
    <row r="639" spans="1:14" s="4" customFormat="1" x14ac:dyDescent="0.3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</row>
    <row r="640" spans="1:14" s="4" customFormat="1" x14ac:dyDescent="0.3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</row>
    <row r="641" spans="1:14" s="4" customFormat="1" x14ac:dyDescent="0.3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</row>
    <row r="642" spans="1:14" s="4" customFormat="1" x14ac:dyDescent="0.3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</row>
    <row r="643" spans="1:14" s="4" customFormat="1" x14ac:dyDescent="0.3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</row>
    <row r="644" spans="1:14" s="4" customFormat="1" x14ac:dyDescent="0.3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</row>
    <row r="645" spans="1:14" s="4" customFormat="1" x14ac:dyDescent="0.3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</row>
    <row r="646" spans="1:14" s="4" customFormat="1" x14ac:dyDescent="0.3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</row>
    <row r="647" spans="1:14" s="4" customFormat="1" x14ac:dyDescent="0.3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</row>
    <row r="648" spans="1:14" s="4" customFormat="1" x14ac:dyDescent="0.3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</row>
    <row r="649" spans="1:14" s="4" customFormat="1" x14ac:dyDescent="0.3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</row>
    <row r="650" spans="1:14" s="4" customFormat="1" x14ac:dyDescent="0.3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</row>
    <row r="651" spans="1:14" s="4" customFormat="1" x14ac:dyDescent="0.3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</row>
    <row r="652" spans="1:14" s="4" customFormat="1" x14ac:dyDescent="0.3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</row>
    <row r="653" spans="1:14" s="4" customFormat="1" x14ac:dyDescent="0.3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</row>
    <row r="654" spans="1:14" s="4" customFormat="1" x14ac:dyDescent="0.3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</row>
    <row r="655" spans="1:14" s="4" customFormat="1" x14ac:dyDescent="0.3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</row>
    <row r="656" spans="1:14" s="4" customFormat="1" x14ac:dyDescent="0.3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</row>
    <row r="657" spans="1:14" s="4" customFormat="1" x14ac:dyDescent="0.3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</row>
    <row r="658" spans="1:14" s="4" customFormat="1" x14ac:dyDescent="0.3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</row>
    <row r="659" spans="1:14" s="4" customFormat="1" x14ac:dyDescent="0.3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</row>
    <row r="660" spans="1:14" s="4" customFormat="1" x14ac:dyDescent="0.3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</row>
    <row r="661" spans="1:14" s="4" customFormat="1" x14ac:dyDescent="0.3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</row>
    <row r="662" spans="1:14" s="4" customFormat="1" x14ac:dyDescent="0.3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</row>
    <row r="663" spans="1:14" s="4" customFormat="1" x14ac:dyDescent="0.3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</row>
    <row r="664" spans="1:14" s="4" customFormat="1" x14ac:dyDescent="0.3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</row>
    <row r="665" spans="1:14" s="4" customFormat="1" x14ac:dyDescent="0.3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</row>
    <row r="666" spans="1:14" s="4" customFormat="1" x14ac:dyDescent="0.3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</row>
    <row r="667" spans="1:14" s="4" customFormat="1" x14ac:dyDescent="0.3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</row>
    <row r="668" spans="1:14" s="4" customFormat="1" x14ac:dyDescent="0.3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</row>
    <row r="669" spans="1:14" s="4" customFormat="1" x14ac:dyDescent="0.3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</row>
    <row r="670" spans="1:14" s="4" customFormat="1" x14ac:dyDescent="0.3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</row>
    <row r="671" spans="1:14" s="4" customFormat="1" x14ac:dyDescent="0.3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</row>
    <row r="672" spans="1:14" s="4" customFormat="1" x14ac:dyDescent="0.3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</row>
    <row r="673" spans="1:14" s="4" customFormat="1" x14ac:dyDescent="0.3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</row>
    <row r="674" spans="1:14" s="4" customFormat="1" x14ac:dyDescent="0.3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</row>
    <row r="675" spans="1:14" s="4" customFormat="1" x14ac:dyDescent="0.3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</row>
    <row r="676" spans="1:14" s="4" customFormat="1" x14ac:dyDescent="0.3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</row>
    <row r="677" spans="1:14" s="4" customFormat="1" x14ac:dyDescent="0.3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</row>
    <row r="678" spans="1:14" s="4" customFormat="1" x14ac:dyDescent="0.3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</row>
    <row r="679" spans="1:14" s="4" customFormat="1" x14ac:dyDescent="0.3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</row>
    <row r="680" spans="1:14" s="4" customFormat="1" x14ac:dyDescent="0.3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</row>
    <row r="681" spans="1:14" s="4" customFormat="1" x14ac:dyDescent="0.3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</row>
    <row r="682" spans="1:14" s="4" customFormat="1" x14ac:dyDescent="0.3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</row>
    <row r="683" spans="1:14" s="4" customFormat="1" x14ac:dyDescent="0.3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</row>
    <row r="684" spans="1:14" s="4" customFormat="1" x14ac:dyDescent="0.3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</row>
    <row r="685" spans="1:14" s="4" customFormat="1" x14ac:dyDescent="0.3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</row>
    <row r="686" spans="1:14" s="4" customFormat="1" x14ac:dyDescent="0.3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</row>
    <row r="687" spans="1:14" s="4" customFormat="1" x14ac:dyDescent="0.3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</row>
    <row r="688" spans="1:14" s="4" customFormat="1" x14ac:dyDescent="0.3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</row>
  </sheetData>
  <sheetProtection algorithmName="SHA-512" hashValue="bDoZQyWL1F3MFINn0lZvw/n2FGdGFUIZAIPS7R0JZMtiboK/I7lUcc41EHbY/7btu2ltD7V8baaWvtElOxFhKA==" saltValue="jSY2s7+hUsxCMTPQZvCx6w==" spinCount="100000" sheet="1"/>
  <mergeCells count="20">
    <mergeCell ref="J16:K16"/>
    <mergeCell ref="L16:M16"/>
    <mergeCell ref="N16:N17"/>
    <mergeCell ref="O16:O17"/>
    <mergeCell ref="F7:O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:O1"/>
    <mergeCell ref="A2:O2"/>
    <mergeCell ref="A3:O3"/>
    <mergeCell ref="A4:O4"/>
    <mergeCell ref="A5:O5"/>
    <mergeCell ref="F6:O6"/>
  </mergeCells>
  <pageMargins left="1.6535433070866143" right="0.11811023622047245" top="0.27559055118110237" bottom="0.23622047244094491" header="0" footer="0"/>
  <pageSetup paperSize="9" scale="55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PPNE4</vt:lpstr>
      <vt:lpstr>PPNE4!Títulos_a_imprimir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Denilka Rodriguez</dc:creator>
  <cp:lastModifiedBy>Denilka Rodriguez</cp:lastModifiedBy>
  <cp:lastPrinted>2026-06-02T16:51:24Z</cp:lastPrinted>
  <dcterms:created xsi:type="dcterms:W3CDTF">2026-06-02T16:51:17Z</dcterms:created>
  <dcterms:modified xsi:type="dcterms:W3CDTF">2026-06-02T16:51:56Z</dcterms:modified>
</cp:coreProperties>
</file>